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firstSheet="4" activeTab="7"/>
  </bookViews>
  <sheets>
    <sheet name="Συγκριτικός πίνακας" sheetId="1" r:id="rId1"/>
    <sheet name="Ανάλυση όλων των ατυχημάτων" sheetId="2" r:id="rId2"/>
    <sheet name="Ανάλυση θανατηφόρων" sheetId="3" r:id="rId3"/>
    <sheet name="Α’ Εξάμηνο 2010" sheetId="4" r:id="rId4"/>
    <sheet name="Παραβάσεις Μέθης" sheetId="5" r:id="rId5"/>
    <sheet name="Επικίνδυνες παραβάσεις" sheetId="6" r:id="rId6"/>
    <sheet name="Μέθη-Ταχύτητα" sheetId="7" r:id="rId7"/>
    <sheet name="Σύνολο ανά Γ.Α.Δ." sheetId="8" r:id="rId8"/>
  </sheets>
  <definedNames>
    <definedName name="_xlnm.Print_Area" localSheetId="3">'Α’ Εξάμηνο 2010'!$A$1:$P$54</definedName>
    <definedName name="_xlnm.Print_Area" localSheetId="2">'Ανάλυση θανατηφόρων'!$A$1:$G$42</definedName>
    <definedName name="_xlnm.Print_Area" localSheetId="5">'Επικίνδυνες παραβάσεις'!$A$1:$E$23</definedName>
    <definedName name="_xlnm.Print_Area" localSheetId="0">'Συγκριτικός πίνακας'!$A$1:$E$19</definedName>
    <definedName name="_xlnm.Print_Area" localSheetId="7">'Σύνολο ανά Γ.Α.Δ.'!$A$1:$AG$20</definedName>
  </definedNames>
  <calcPr fullCalcOnLoad="1"/>
</workbook>
</file>

<file path=xl/sharedStrings.xml><?xml version="1.0" encoding="utf-8"?>
<sst xmlns="http://schemas.openxmlformats.org/spreadsheetml/2006/main" count="414" uniqueCount="311">
  <si>
    <t>ΔΙΑΦΟΡΑ</t>
  </si>
  <si>
    <t>ΠΟΣΟΣΤΟ</t>
  </si>
  <si>
    <t>Ελεγχθέντα άτομα</t>
  </si>
  <si>
    <t>΄Ενδειξη μέθης</t>
  </si>
  <si>
    <t>Ποσοστό μεθυσμένων επί των ελεγχθέντων ατόμων</t>
  </si>
  <si>
    <t>Αρχηγείο Ελληνικής Αστυνομίας</t>
  </si>
  <si>
    <t>Κλάδος Ασφάλειας &amp; Τάξης</t>
  </si>
  <si>
    <t>Διεύθυνση Τροχαίας</t>
  </si>
  <si>
    <t>ΕΤΟΣ</t>
  </si>
  <si>
    <t xml:space="preserve"> </t>
  </si>
  <si>
    <t>ΠΑΡΑΒΑΣΕΙΣ</t>
  </si>
  <si>
    <t>Α.Ε.Α. - ΔΙΕΘΥΝΣΗ ΤΡΟΧΑΙΑΣ</t>
  </si>
  <si>
    <t>ΕΙΔΟΣ ΠΑΡΑΒΑΣΗΣ</t>
  </si>
  <si>
    <t xml:space="preserve">Παραβίαση προτεραιότητας </t>
  </si>
  <si>
    <t xml:space="preserve">Παραβίαση ερυθρού Σηματοδότη </t>
  </si>
  <si>
    <t>Αντικανονικοί ελιγμοί</t>
  </si>
  <si>
    <t xml:space="preserve">Κίνηση στο αντίθετο ρεύμα </t>
  </si>
  <si>
    <t xml:space="preserve">Αντικανονικό Προσπέρασμα </t>
  </si>
  <si>
    <t>Κίνηση στην αριστερή λωρίδα - Μη κίνηση στο άκρο δεξιό της οδού</t>
  </si>
  <si>
    <t xml:space="preserve">Μη χρήση ζώνης ασφαλείας </t>
  </si>
  <si>
    <t>Μη χρήση παιδικών καθισμάτων</t>
  </si>
  <si>
    <t xml:space="preserve">Μη χρήση κράνους </t>
  </si>
  <si>
    <t>Παραβάσεις επαγγελματικών οχημάτων</t>
  </si>
  <si>
    <t xml:space="preserve">Παραβάσεις οχημάτων (ΚΤΕΟ) </t>
  </si>
  <si>
    <t>Παραβάσεις 
ταχύτητας</t>
  </si>
  <si>
    <t>Παραβίαση χρήσης κινητού τηλεφώνου</t>
  </si>
  <si>
    <t xml:space="preserve">  Φθαρμένα ελαστικά </t>
  </si>
  <si>
    <t xml:space="preserve">ΣΥΝΟΛΟ ΠΑΡΑΒΑΣΕΩΝ </t>
  </si>
  <si>
    <t xml:space="preserve">Παράνομες διαφημιστικές πινακίδες </t>
  </si>
  <si>
    <t>Κλάδος Ασφάλειας και Τάξης</t>
  </si>
  <si>
    <t>ΑΤΥΧΗΜΑΤΑ</t>
  </si>
  <si>
    <t>(Διαφορά)</t>
  </si>
  <si>
    <t>Ποσοστό</t>
  </si>
  <si>
    <t>Θανατηφόρα</t>
  </si>
  <si>
    <t>Σοβαρά</t>
  </si>
  <si>
    <t>Ελαφρά</t>
  </si>
  <si>
    <t>ΠΑΘΟΝΤΕΣ</t>
  </si>
  <si>
    <t>Νεκροί</t>
  </si>
  <si>
    <t>Βαριά τραυματίες</t>
  </si>
  <si>
    <t>Ελαφρά τραυματίες</t>
  </si>
  <si>
    <t>Τα ανωτέρω στοιχεία είναι προσωρινά</t>
  </si>
  <si>
    <t>ΑΡΧΗΓΕΙΟ ΕΛΛΗΝΙΚΗΣ ΑΣΤΥΝΟΜΙΑΣ</t>
  </si>
  <si>
    <t>ΚΛΑΔΟΣ ΑΣΦΑΛΕΙΑΣ ΚΑΙ ΤΑΞΗΣ</t>
  </si>
  <si>
    <t>ΔΙΕΥΘΥΝΣΗ ΤΡΟΧΑΙΑΣ</t>
  </si>
  <si>
    <t>ΕΤΗ</t>
  </si>
  <si>
    <t>Συνεργεία</t>
  </si>
  <si>
    <t>Πλημ/ματα</t>
  </si>
  <si>
    <t>Αυτόφωρα</t>
  </si>
  <si>
    <t>Μηνύσεις</t>
  </si>
  <si>
    <t>Διοικητικά πρόστιμα</t>
  </si>
  <si>
    <t xml:space="preserve">0,10 - 0,24 mgr/l ή 0,20 - 0,49  mg/l </t>
  </si>
  <si>
    <t>0,25 - 0,40 mgr/l ή 0,50 - 0,80  mg/l</t>
  </si>
  <si>
    <t>0,41 - 0,60 mgr/l ή 0,81  - 1,10 mg/l</t>
  </si>
  <si>
    <t>Α.Ε.Α./ Κ.Α.Τ./ ΔΙΕΥΘΥΝΣΗ ΤΡΟΧΑΙΑΣ</t>
  </si>
  <si>
    <t>Τροχαία ατυχήματα και παθόντες ανά Γ.Α.Δ.  6ΜΗΝΟΥ 2010 - 2009</t>
  </si>
  <si>
    <t>ΑΣΤΥΝΟΜΙΚΕΣ  ΔΙΕΥΘΥΝΣΕΙΣ</t>
  </si>
  <si>
    <t>Θανατηφόρα 2010</t>
  </si>
  <si>
    <t>Θανατηφόρα 2009</t>
  </si>
  <si>
    <t>Διαφορά</t>
  </si>
  <si>
    <t>Ποσοστιαία διαφορά</t>
  </si>
  <si>
    <t>Σοβαρά 2010</t>
  </si>
  <si>
    <t>Σοβαρά 2009</t>
  </si>
  <si>
    <t>Ελαφρά 2010</t>
  </si>
  <si>
    <t>Ελαφρά 2009</t>
  </si>
  <si>
    <t>ΣΥΝΟΛΟ 2010</t>
  </si>
  <si>
    <t>ΣΥΝΟΛΟ 2009</t>
  </si>
  <si>
    <t>Νεκροί 2010</t>
  </si>
  <si>
    <t>Νεκροί 2009</t>
  </si>
  <si>
    <t>Βαρειά Τραυματίες 2010</t>
  </si>
  <si>
    <t>Βαρειά Τραυματίες 2009</t>
  </si>
  <si>
    <t>Ελαφρά Τραυματίες 2010</t>
  </si>
  <si>
    <t>Ελαφρά Τραυματίες 2009</t>
  </si>
  <si>
    <t>Γ.Α.Δ. 
ΑΤΤΙΚΗΣ</t>
  </si>
  <si>
    <t>Γ.Α.Δ.
ΘΕΣΣΑΛΟΝΙΚΗΣ</t>
  </si>
  <si>
    <t>Γ. Α. Δ. Π.  ΑΝΑΤΟΛΙΚΗΣ 
ΜΑΚΕΔΟΝΙΑΣ ΚΑΙ ΘΡΑΚΗΣ</t>
  </si>
  <si>
    <t xml:space="preserve">Γ.Α. Δ. Π. ΚΕΝΤΡΙΚΗΣ ΜΑΚΕΔΟΝΙΑΣ </t>
  </si>
  <si>
    <t xml:space="preserve">Γ.Α. Δ. Π. ΔΥΤΙΚΗΣ ΜΑΚΕΔΟΝΙΑΣ </t>
  </si>
  <si>
    <t>Γ. Α. Δ. Π. ΗΠΕΙΡΟΥ</t>
  </si>
  <si>
    <t>Γ. Α. Δ. Π. ΘΕΣΣΑΛΙΑΣ</t>
  </si>
  <si>
    <t>Γ.Α. Δ. Π.  ΙΟΝΙΩΝ ΝΗΣΩΝ</t>
  </si>
  <si>
    <t>Γ. Α. Δ. Π. ΔΥΤΙΚΗΣ ΕΛΛΑΔΑΣ</t>
  </si>
  <si>
    <t>Γ. Α. Δ. Π. ΣΤΕΡΕΑΣ ΕΛΛΑΔΑΣ</t>
  </si>
  <si>
    <t>Γ. Α. Δ. Π. ΠΕΛΟΠΟΝΝΗΣΟΥ</t>
  </si>
  <si>
    <t>Γ. Α.Δ. Π. ΒΟΡΕΙΟΥ ΑΙΓΑΙΟΥ</t>
  </si>
  <si>
    <t>Γ. Α. Δ. ΝΟΤΙΟΥ ΑΙΓΑΙΟΥ</t>
  </si>
  <si>
    <t>Γ. Α. Δ. Π. ΚΡΗΤΗΣ</t>
  </si>
  <si>
    <t>Σύνολο</t>
  </si>
  <si>
    <t xml:space="preserve">Α.Ε.Α/Κ.Α.Τ./Διεύθυνση Τροχαίας.                                                                    </t>
  </si>
  <si>
    <t>ΑΙΤΙΑ ΑΤΥΧΗΜΑΤΩΝ</t>
  </si>
  <si>
    <t>Αριθμός</t>
  </si>
  <si>
    <t xml:space="preserve">         ( Υπολογίζονται όλα τα γνωστά αίτια )</t>
  </si>
  <si>
    <t>αιτίων</t>
  </si>
  <si>
    <t>ΠΙΝΑΚΑΣ  ΜΕ - 66</t>
  </si>
  <si>
    <t>ατυχημάτων</t>
  </si>
  <si>
    <t xml:space="preserve">Οδικών τροχαίων ατυχημάτων - συνέπειες και αίτια αυτών </t>
  </si>
  <si>
    <t xml:space="preserve"> α.     Αίτια αναφερόμενα σε οδηγούς</t>
  </si>
  <si>
    <t>( Δεν συμπεριλαμβάνονται ατυχήματα με υλικές μόνο ζημίες )</t>
  </si>
  <si>
    <t>Υπερβολική ταχύτητα γενικώς</t>
  </si>
  <si>
    <t>Σωματατικών βλαβών</t>
  </si>
  <si>
    <t>ΠΑΘΟΝΤΑ ΠΡΟΣΩΠΑ ΑΠΟ ΤΑ ΟΔΙΚΑ ΤΡΟΧΑΙΑ ΑΤΥΧΗΜΑΤΑ</t>
  </si>
  <si>
    <t xml:space="preserve">  ΗΛΙΚΙΑ  ΠΑΘΟΝΤΩΝ ΠΡΟΣΩΠΩΝ </t>
  </si>
  <si>
    <t>Αντικανονικό προσπέρασμα</t>
  </si>
  <si>
    <t>ΟΔΙΚΑ ΤΡΟΧΑΙΑ ΑΤΥΧΗΜΑΤΑ</t>
  </si>
  <si>
    <t>ΝΕΚΡΟΙ</t>
  </si>
  <si>
    <t>ΒΑΡΙΑ</t>
  </si>
  <si>
    <t>ΕΛΑΦΡΑ</t>
  </si>
  <si>
    <t xml:space="preserve">              (Οδηγοί-Επιβάτες-Πεζοί)</t>
  </si>
  <si>
    <t xml:space="preserve"> Κίνηση στο αντίθετο ρεύμα</t>
  </si>
  <si>
    <t>Ατυχήματα σε εθνική οδό</t>
  </si>
  <si>
    <t>Μέχρι 5 ετών</t>
  </si>
  <si>
    <t>Χρήση εκτυφλωτικών φώτων</t>
  </si>
  <si>
    <t>Ατυχήματα σε επαρχιακή οδό</t>
  </si>
  <si>
    <t>ΓΕΝΙΚΟ ΣΥΝΟΛΟ ΠΑΘΟΝΤΩΝ</t>
  </si>
  <si>
    <t>6 - 11  ετών</t>
  </si>
  <si>
    <t>Παραβίαση προτεραιότητας γενικώς</t>
  </si>
  <si>
    <t>Ατυχήματα σε άλλη οδό</t>
  </si>
  <si>
    <t>12 - 17  ετών</t>
  </si>
  <si>
    <t>Μη τήρηση απόστασης ασφαλείας</t>
  </si>
  <si>
    <t>Σύνολο Ατυχημάτων</t>
  </si>
  <si>
    <t>Οδηγοί με ζώνη</t>
  </si>
  <si>
    <t>18 - 23  ετών</t>
  </si>
  <si>
    <t>Οδήγηση σε κατάσταση μέθης</t>
  </si>
  <si>
    <t>ΓΕΝΙΚΟ ΣΥΝΟΛΟ ΑΤΥΧΗΜΑΤΩΝ</t>
  </si>
  <si>
    <t>Οδηγοί με κράνος</t>
  </si>
  <si>
    <t>24 - 29  ετών</t>
  </si>
  <si>
    <t>Παράλειψη σήμ. πρόθεσης στροφ.ή αλλαγ. πορείας</t>
  </si>
  <si>
    <t>Συνέβησαν ημέρα</t>
  </si>
  <si>
    <t>Οδηγοί χωρίς ζώνη ή κράνος</t>
  </si>
  <si>
    <t>30 - 35  ετών</t>
  </si>
  <si>
    <t>Μη οδήγηση στο άκρο δεξιό της οδού</t>
  </si>
  <si>
    <t>Συνέβησαν νύκτα</t>
  </si>
  <si>
    <t>Επιβάτες με ζώνη</t>
  </si>
  <si>
    <t>36 - 41  ετών</t>
  </si>
  <si>
    <t>Επιδεικτικοί ελιγμοί στη μέση της οδού</t>
  </si>
  <si>
    <t>Συνέβησαν σε κατοικημένη περιοχή</t>
  </si>
  <si>
    <t>Επιβάτες με κράνος</t>
  </si>
  <si>
    <t>42 - 47  ετών</t>
  </si>
  <si>
    <t>Έλλειψη ή μη κανονική χρήση φώτων</t>
  </si>
  <si>
    <t>Συνέβησαν σε μη κατ/μένη περιοχή</t>
  </si>
  <si>
    <t>Επιβάτες χωρίς ζώνη ή κράνος</t>
  </si>
  <si>
    <t>48 - 53  ετών</t>
  </si>
  <si>
    <t>Απόσπαση της προσοχής του οδηγού</t>
  </si>
  <si>
    <t>από αυτά ΑΝΕΞΙΧΝΙΑΣΤΑ</t>
  </si>
  <si>
    <t>Πεζοί</t>
  </si>
  <si>
    <t>54  ετών  και πάνω</t>
  </si>
  <si>
    <t>Παραβίαση σηματοδότη</t>
  </si>
  <si>
    <t>Λοιπές παραβιάσεις σημάνσεων εν γένει</t>
  </si>
  <si>
    <t>Εσφαλμένη αποφευκτική ενέργεια</t>
  </si>
  <si>
    <t>Αριθμός Ατυχημάτων</t>
  </si>
  <si>
    <t>ΟΛΑ ΤΑ ΓΝΩΣΤΑ ΟΧΗΜΑΤΑ ΠΟΥ ΕΛΑΒΑΝ ΜΕΡΟΣ ΣΤΑ ΑΤΥΧΗΜΑΤΑ</t>
  </si>
  <si>
    <t>Αδικαιολόγητη τροχοπέδηση</t>
  </si>
  <si>
    <t>Σύγκρουση με πεζό (ή παράσυρση)</t>
  </si>
  <si>
    <t>ΒΑΡΥΤΗΤΑ ΑΤΥΧΗΜΑΤΟΣ</t>
  </si>
  <si>
    <t>ΟΔΟ ΣΤΗΝ ΟΠΟΙΑ ΕΛΑΒΕ ΧΩΡΑ ΤΟ ΑΤΥΧΗΜΑ</t>
  </si>
  <si>
    <t>Λοιπά αίτια αναφερόμενα σε οδηγούς</t>
  </si>
  <si>
    <t>Σύγκρουση κινουμένων οχημάτων</t>
  </si>
  <si>
    <t>ΕΙΔΟΣ ΟΧΗΜΑΤΩΝ</t>
  </si>
  <si>
    <t>Στα θανατηφόρα</t>
  </si>
  <si>
    <t>Στα Σοβαρά</t>
  </si>
  <si>
    <t>Στα Ελαφρά</t>
  </si>
  <si>
    <t>ΣΥΝΟΛΟ ΟΧΗΜΑΤΩΝ</t>
  </si>
  <si>
    <t>Εθνική</t>
  </si>
  <si>
    <t>Επαρχιακή</t>
  </si>
  <si>
    <t>Άλλη</t>
  </si>
  <si>
    <t>Σύγκρουση με ζώο</t>
  </si>
  <si>
    <t>Επιβατικά Ι.Χ.</t>
  </si>
  <si>
    <t xml:space="preserve">β.   Αίτια αναφερόμενα σε επιβάτες        </t>
  </si>
  <si>
    <t>Πρόσκρουση</t>
  </si>
  <si>
    <t>Επιβατικά Δ.Χ.</t>
  </si>
  <si>
    <t>Συγκρατιόταν έξω από το όχημα</t>
  </si>
  <si>
    <t>Εκτροπή οχήματος</t>
  </si>
  <si>
    <t xml:space="preserve">Φορτηγά εως 3,5 τόννων </t>
  </si>
  <si>
    <t>Πτώση από όχημα</t>
  </si>
  <si>
    <t>Ανατροπή οχήματος</t>
  </si>
  <si>
    <t xml:space="preserve">Φορτηγά ανω των 3,5 τόννων </t>
  </si>
  <si>
    <t>Λοιπά αίτια αναφερόμενα σε επιβάτες</t>
  </si>
  <si>
    <t>Άλλο ή άγνωστο είδος</t>
  </si>
  <si>
    <t>Βυτιοφόρα</t>
  </si>
  <si>
    <t>Λεωφορεία αστικά</t>
  </si>
  <si>
    <t xml:space="preserve">γ. Αίτια αναφερόμενα σε πεζούς       </t>
  </si>
  <si>
    <t>Λεωφορεία υπεραστικά</t>
  </si>
  <si>
    <t>Δεν υπάκουσε σε σήμα Τροχ. ή φωτειν. σηματοδότη</t>
  </si>
  <si>
    <t>ΗΜΕΡΕΣ     ΠΟΥ    ΣΥΝΕΒΗΣΑΝ    ΤΑ   ΑΤΥΧΗΜΑΤΑ</t>
  </si>
  <si>
    <t>Λεωφορεία Τουριστικά</t>
  </si>
  <si>
    <t xml:space="preserve"> Δεν εβάδιζε στο πεζοδρόμιο</t>
  </si>
  <si>
    <t>Δευτέρα</t>
  </si>
  <si>
    <t>Λεωφορεία Σχολικά</t>
  </si>
  <si>
    <t>Δεν εβάδιζε στις διαβάσεις</t>
  </si>
  <si>
    <t>Τρίτη</t>
  </si>
  <si>
    <t>Τρόλεϊ</t>
  </si>
  <si>
    <t>Ετηρούσε αναποφάσιστη κατεύθυνση</t>
  </si>
  <si>
    <t>Τετάρτη</t>
  </si>
  <si>
    <t>Ασθενοφόρα</t>
  </si>
  <si>
    <t>Διέσχιζε απότομα και απερίσκεπτα την οδό</t>
  </si>
  <si>
    <t>Πέμπτη</t>
  </si>
  <si>
    <t>Ελλην. Αστυνομίας</t>
  </si>
  <si>
    <t>Λοιπά αίτια αναφερόμενα σε πεζούς</t>
  </si>
  <si>
    <t>Παρασκευή</t>
  </si>
  <si>
    <t>Πυροσβεστικα οχήματα</t>
  </si>
  <si>
    <t>Σάββατο</t>
  </si>
  <si>
    <t>Κ.Υ.</t>
  </si>
  <si>
    <t xml:space="preserve">δ.  Αίτια αναφερόμενα στο όχημα       </t>
  </si>
  <si>
    <t>Κυριακή</t>
  </si>
  <si>
    <t xml:space="preserve">Ξ.Α. </t>
  </si>
  <si>
    <t>Βλάβη ή ελαττωματικότητα φρένων</t>
  </si>
  <si>
    <t>Άγνωστη ημέρα</t>
  </si>
  <si>
    <t>Δ.Σ.</t>
  </si>
  <si>
    <t>Βλάβη ή ελαττωματικότητα συστήμ. Οδήγησης</t>
  </si>
  <si>
    <t>Μοτοσικλέτες</t>
  </si>
  <si>
    <t>Βλάβη ή ελαττωματικότητα τροχών - ελαστικών</t>
  </si>
  <si>
    <t>Μοτοποδήλατα</t>
  </si>
  <si>
    <t>Έλλειψη φώτων οχήματος ή αντικανονικά φώτα</t>
  </si>
  <si>
    <t>ΩΡΕΣ ΠΟΥ ΣΥΝΕΒΗΣΑΝ ΤΑ ΑΤΥΧΜΑΤΑ</t>
  </si>
  <si>
    <t>Ποδήλατα</t>
  </si>
  <si>
    <t>Εστερείτο αλυσίδας χιονιού</t>
  </si>
  <si>
    <t>07.00 - 09.00</t>
  </si>
  <si>
    <t>Τρίκυκλα</t>
  </si>
  <si>
    <t>Λοιπά αίτια αναφερόμενα στο όχημα</t>
  </si>
  <si>
    <t>09.00 - 13.00</t>
  </si>
  <si>
    <t>Γεωργικά Μηχανήματα</t>
  </si>
  <si>
    <t>13.00 - 15.00</t>
  </si>
  <si>
    <t>Μηχανήματα Έργων</t>
  </si>
  <si>
    <t xml:space="preserve">ε.Αίτια αναφερόμενα στην οδό και στον καιρό  </t>
  </si>
  <si>
    <t>15.00 - 17.00</t>
  </si>
  <si>
    <t>Τρένο</t>
  </si>
  <si>
    <t>Περιορισμένη ορατότητα</t>
  </si>
  <si>
    <t>17.00 - 21.00</t>
  </si>
  <si>
    <t>Χωρίς καταχώρηση</t>
  </si>
  <si>
    <t>Στροφή απότομη</t>
  </si>
  <si>
    <t>21.00 - 24.00</t>
  </si>
  <si>
    <t>Λοιπά οχήματα</t>
  </si>
  <si>
    <t>Ολισθηρότητα οδοστρώματος</t>
  </si>
  <si>
    <t>24.00 - 04.00</t>
  </si>
  <si>
    <t>Σύνολο Οχημάτων</t>
  </si>
  <si>
    <t>Έλλειψη στηθαίων ασφαλείας</t>
  </si>
  <si>
    <t>04.00- 07.00</t>
  </si>
  <si>
    <t>Βλάβη ή φθορά ή ανωμαλία της οδού</t>
  </si>
  <si>
    <t xml:space="preserve">Τα ανωτέρω στοιχεία είναι προσωρινά </t>
  </si>
  <si>
    <t>Καιρός βροχερός</t>
  </si>
  <si>
    <t xml:space="preserve"> Έπεφτε χιόνι, χαλάζι κ.λ.π.</t>
  </si>
  <si>
    <t>Λοιπά αίτια οδού - καιρού</t>
  </si>
  <si>
    <t>ΓΕΝΙΚΟ ΣΥΝΟΛΟ ΑΙΤΙΩΝ</t>
  </si>
  <si>
    <r>
      <t>ΕΙΔΟΣ ΑΤΥΧΗΜΑΤΩΝ</t>
    </r>
    <r>
      <rPr>
        <b/>
        <sz val="10"/>
        <rFont val="Arial Greek"/>
        <family val="2"/>
      </rPr>
      <t xml:space="preserve">                                              (επί πολλαπλών ειδών το πρώτο που συνέβη)</t>
    </r>
  </si>
  <si>
    <t>Αίτια</t>
  </si>
  <si>
    <t>Ποσοστό  επι του συνολου</t>
  </si>
  <si>
    <t>Όχημα</t>
  </si>
  <si>
    <t>Υπερβολική ταχύτητα</t>
  </si>
  <si>
    <t>Ι.Χ.Ε.</t>
  </si>
  <si>
    <t xml:space="preserve">Αντικανονικό προσπέρασμα </t>
  </si>
  <si>
    <t>Φορτηγό κάτω των 3,5 τόνων</t>
  </si>
  <si>
    <t>Κίνηση στο αντίθετο ρεύμα</t>
  </si>
  <si>
    <t>Φορτηγό άνω των 3,5 τόνων</t>
  </si>
  <si>
    <t>Παραβίαση προτεραιότητας</t>
  </si>
  <si>
    <t>Δίκυκλο</t>
  </si>
  <si>
    <t xml:space="preserve">Απόσπαση προσοχής οδηγού </t>
  </si>
  <si>
    <t>Άλλο</t>
  </si>
  <si>
    <t>Άγνωστο</t>
  </si>
  <si>
    <t>Οδήγηση χωρίς σύνεση και προσοχή</t>
  </si>
  <si>
    <t>ΣΥΝΟΛΟ ΑΤΥΧΗΜΑΤΩΝ</t>
  </si>
  <si>
    <t>Ιδιότητα παθόντα</t>
  </si>
  <si>
    <t>Ερευνώνται</t>
  </si>
  <si>
    <t>Οδηγός</t>
  </si>
  <si>
    <t>Αίτια αναφερόμενα σε επιβάτες</t>
  </si>
  <si>
    <t>Επιβάτης</t>
  </si>
  <si>
    <t>Αίτια αναφερόμενα στους πεζούς</t>
  </si>
  <si>
    <t>Πεζός</t>
  </si>
  <si>
    <t>Αίτια αναφερόμενα στο όχημα</t>
  </si>
  <si>
    <t>Αίτια αναφερόμενα στην οδό και τον καιρό</t>
  </si>
  <si>
    <t>Είδος</t>
  </si>
  <si>
    <t>Ηλικία</t>
  </si>
  <si>
    <t>Σύγκρουση</t>
  </si>
  <si>
    <t>0-17</t>
  </si>
  <si>
    <t>Παράσυρση Πεζού</t>
  </si>
  <si>
    <t>18-25</t>
  </si>
  <si>
    <t>26-35</t>
  </si>
  <si>
    <t>Εκτροπή</t>
  </si>
  <si>
    <t>36-45</t>
  </si>
  <si>
    <t>Ανατροπή</t>
  </si>
  <si>
    <t>46-55</t>
  </si>
  <si>
    <t>55+</t>
  </si>
  <si>
    <t>Οδικό δίκτυο</t>
  </si>
  <si>
    <t>Ώρα</t>
  </si>
  <si>
    <t>ΝΕΟ Αθηνών - Πατρών</t>
  </si>
  <si>
    <t>07:00 - 09:00</t>
  </si>
  <si>
    <t>ΝΕΟ Αθηνών - Θεσ/κης</t>
  </si>
  <si>
    <t>09:00 - 13:00</t>
  </si>
  <si>
    <t xml:space="preserve">Ε.Ο. Αντιρρίου - Ιωαννίνων </t>
  </si>
  <si>
    <t>13:00 - 17:00</t>
  </si>
  <si>
    <t>Εγνατία οδό</t>
  </si>
  <si>
    <t>17:00 - 21:00</t>
  </si>
  <si>
    <t>Αττική Οδό</t>
  </si>
  <si>
    <t>21:00 - 24:00</t>
  </si>
  <si>
    <t>Λοιπό Ε.Ο. Δίκτυο</t>
  </si>
  <si>
    <t>24:00 - 07:00</t>
  </si>
  <si>
    <t>Λοιπό Οδικό Δίκτυο</t>
  </si>
  <si>
    <t>Κατοικημένη Περιοχή</t>
  </si>
  <si>
    <t>%</t>
  </si>
  <si>
    <t>Σύνολο ατυχημάτων</t>
  </si>
  <si>
    <t>24.00 - 07.00</t>
  </si>
  <si>
    <t>Αναφερόμενα σε επιβάτες</t>
  </si>
  <si>
    <t>Αναφερόμενα στο όχημα</t>
  </si>
  <si>
    <t>Αναφερόμενα στην οδό και στο καιρό</t>
  </si>
  <si>
    <t>Αναφερόμενα σε πεζούς</t>
  </si>
  <si>
    <r>
      <t>Οδικοί άξονες</t>
    </r>
    <r>
      <rPr>
        <b/>
        <sz val="12"/>
        <rFont val="Arial Greek"/>
        <family val="0"/>
      </rPr>
      <t xml:space="preserve"> που συνέβησαν
τα ατυχήματα</t>
    </r>
  </si>
  <si>
    <r>
      <t>Ώρες</t>
    </r>
    <r>
      <rPr>
        <b/>
        <sz val="12"/>
        <rFont val="Arial Greek"/>
        <family val="0"/>
      </rPr>
      <t xml:space="preserve"> που συνέβησαν
τα ατυχήματα</t>
    </r>
  </si>
  <si>
    <r>
      <t>Ημέρες</t>
    </r>
    <r>
      <rPr>
        <b/>
        <sz val="12"/>
        <rFont val="Arial Greek"/>
        <family val="0"/>
      </rPr>
      <t xml:space="preserve"> που συνέβησαν
τα ατυχήματα</t>
    </r>
  </si>
  <si>
    <r>
      <t xml:space="preserve">Συγκριτικός πίνακας τροχαίων ατυχημάτων &amp; παθόντων  </t>
    </r>
    <r>
      <rPr>
        <b/>
        <sz val="16"/>
        <color indexed="10"/>
        <rFont val="Arial Greek"/>
        <family val="0"/>
      </rPr>
      <t xml:space="preserve">  </t>
    </r>
    <r>
      <rPr>
        <b/>
        <sz val="16"/>
        <rFont val="Arial Greek"/>
        <family val="0"/>
      </rPr>
      <t xml:space="preserve"> Α’  εξαμήνου 2010  και  2009  (Επικράτεια).  </t>
    </r>
  </si>
  <si>
    <t>Ανάλυση   τροχαίων   ατυχημάτων    Α΄  εξαμήνου   2009-2010</t>
  </si>
  <si>
    <t>Ανάλυση θανατηφόρων ατυχημάτων Α΄ εξαμήνου 2010</t>
  </si>
  <si>
    <t>Α΄ ΕΞΑΜΗΝΟ  2010</t>
  </si>
  <si>
    <r>
      <t xml:space="preserve">Πίνακας επικίνδυνων παραβάσεων
</t>
    </r>
    <r>
      <rPr>
        <b/>
        <sz val="18"/>
        <color indexed="10"/>
        <rFont val="Arial Greek"/>
        <family val="0"/>
      </rPr>
      <t xml:space="preserve"> Α’  ΕΞΑMHNOY </t>
    </r>
    <r>
      <rPr>
        <b/>
        <sz val="18"/>
        <rFont val="Arial Greek"/>
        <family val="2"/>
      </rPr>
      <t xml:space="preserve">2010-2009 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</si>
</sst>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\ mmmm\ yyyy"/>
    <numFmt numFmtId="173" formatCode="0.0%"/>
    <numFmt numFmtId="174" formatCode="#,##0;[Red]#,##0"/>
    <numFmt numFmtId="175" formatCode="#,##0_ ;\-#,##0\ "/>
    <numFmt numFmtId="176" formatCode="#,##0.0;[Red]#,##0.0"/>
    <numFmt numFmtId="177" formatCode="0.0"/>
    <numFmt numFmtId="178" formatCode="0;[Red]0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  <numFmt numFmtId="182" formatCode="[$€-2]\ #,##0.00_);[Red]\([$€-2]\ #,##0.00\)"/>
    <numFmt numFmtId="183" formatCode="[$-408]dddd\,\ d\ mmmm\ yyyy"/>
    <numFmt numFmtId="184" formatCode="#,##0\ &quot;Δρχ&quot;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#,##0.0"/>
    <numFmt numFmtId="194" formatCode="#,##0.0000"/>
    <numFmt numFmtId="195" formatCode="00000"/>
    <numFmt numFmtId="196" formatCode="d/m"/>
    <numFmt numFmtId="197" formatCode="mmm\-yyyy"/>
    <numFmt numFmtId="198" formatCode="[$-408]h:mm:ss\ AM/PM"/>
    <numFmt numFmtId="199" formatCode="0.000%"/>
  </numFmts>
  <fonts count="47">
    <font>
      <sz val="10"/>
      <name val="Arial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 Greek"/>
      <family val="2"/>
    </font>
    <font>
      <b/>
      <sz val="18"/>
      <name val="Arial Greek"/>
      <family val="2"/>
    </font>
    <font>
      <b/>
      <sz val="14"/>
      <name val="Arial Greek"/>
      <family val="2"/>
    </font>
    <font>
      <sz val="10"/>
      <name val="Arial Greek"/>
      <family val="0"/>
    </font>
    <font>
      <b/>
      <sz val="16"/>
      <name val="Arial Greek"/>
      <family val="2"/>
    </font>
    <font>
      <sz val="16"/>
      <name val="Arial Greek"/>
      <family val="2"/>
    </font>
    <font>
      <b/>
      <sz val="18"/>
      <color indexed="10"/>
      <name val="Arial Greek"/>
      <family val="0"/>
    </font>
    <font>
      <b/>
      <sz val="12"/>
      <name val="Arial Greek"/>
      <family val="2"/>
    </font>
    <font>
      <sz val="8"/>
      <name val="Arial Greek"/>
      <family val="0"/>
    </font>
    <font>
      <b/>
      <sz val="16"/>
      <color indexed="10"/>
      <name val="Arial Greek"/>
      <family val="0"/>
    </font>
    <font>
      <b/>
      <sz val="16"/>
      <color indexed="17"/>
      <name val="Arial Greek"/>
      <family val="0"/>
    </font>
    <font>
      <b/>
      <sz val="16"/>
      <color indexed="57"/>
      <name val="Arial Greek"/>
      <family val="2"/>
    </font>
    <font>
      <sz val="10"/>
      <color indexed="10"/>
      <name val="Arial Greek"/>
      <family val="0"/>
    </font>
    <font>
      <b/>
      <sz val="10"/>
      <name val="Arial Greek"/>
      <family val="2"/>
    </font>
    <font>
      <b/>
      <sz val="16"/>
      <color indexed="12"/>
      <name val="Arial Greek"/>
      <family val="2"/>
    </font>
    <font>
      <sz val="12"/>
      <name val="Arial Greek"/>
      <family val="0"/>
    </font>
    <font>
      <b/>
      <sz val="20"/>
      <name val="Arial Greek"/>
      <family val="2"/>
    </font>
    <font>
      <sz val="20"/>
      <color indexed="8"/>
      <name val="Arial Greek"/>
      <family val="2"/>
    </font>
    <font>
      <sz val="14"/>
      <name val="Arial Greek"/>
      <family val="2"/>
    </font>
    <font>
      <b/>
      <sz val="17"/>
      <name val="Arial Greek"/>
      <family val="0"/>
    </font>
    <font>
      <b/>
      <sz val="22"/>
      <name val="Arial Greek"/>
      <family val="2"/>
    </font>
    <font>
      <sz val="22"/>
      <name val="Arial Greek"/>
      <family val="0"/>
    </font>
    <font>
      <b/>
      <sz val="22"/>
      <name val="Arial"/>
      <family val="2"/>
    </font>
    <font>
      <b/>
      <i/>
      <sz val="22"/>
      <name val="Arial"/>
      <family val="2"/>
    </font>
    <font>
      <b/>
      <sz val="12"/>
      <color indexed="10"/>
      <name val="Arial Greek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20"/>
      <name val="Arial"/>
      <family val="0"/>
    </font>
    <font>
      <b/>
      <sz val="11"/>
      <name val="Arial Greek"/>
      <family val="2"/>
    </font>
    <font>
      <sz val="11"/>
      <name val="Arial"/>
      <family val="0"/>
    </font>
    <font>
      <sz val="12"/>
      <name val="Arial"/>
      <family val="2"/>
    </font>
    <font>
      <sz val="12"/>
      <color indexed="8"/>
      <name val="Arial"/>
      <family val="0"/>
    </font>
    <font>
      <sz val="11"/>
      <name val="Arial Greek"/>
      <family val="2"/>
    </font>
    <font>
      <b/>
      <sz val="9"/>
      <name val="Arial Greek"/>
      <family val="2"/>
    </font>
    <font>
      <sz val="14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3"/>
      <name val="Arial Greek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15" applyFont="1" applyAlignment="1">
      <alignment horizontal="left"/>
      <protection/>
    </xf>
    <xf numFmtId="0" fontId="8" fillId="0" borderId="0" xfId="18">
      <alignment/>
      <protection/>
    </xf>
    <xf numFmtId="0" fontId="5" fillId="0" borderId="0" xfId="18" applyFont="1" applyBorder="1">
      <alignment/>
      <protection/>
    </xf>
    <xf numFmtId="0" fontId="9" fillId="0" borderId="1" xfId="18" applyFont="1" applyBorder="1">
      <alignment/>
      <protection/>
    </xf>
    <xf numFmtId="0" fontId="9" fillId="0" borderId="1" xfId="18" applyFont="1" applyBorder="1" applyAlignment="1">
      <alignment horizontal="center" wrapText="1"/>
      <protection/>
    </xf>
    <xf numFmtId="0" fontId="9" fillId="0" borderId="1" xfId="18" applyFont="1" applyBorder="1" applyAlignment="1">
      <alignment horizontal="center"/>
      <protection/>
    </xf>
    <xf numFmtId="0" fontId="9" fillId="0" borderId="1" xfId="18" applyFont="1" applyBorder="1" applyAlignment="1">
      <alignment horizontal="left"/>
      <protection/>
    </xf>
    <xf numFmtId="174" fontId="10" fillId="2" borderId="1" xfId="18" applyNumberFormat="1" applyFont="1" applyFill="1" applyBorder="1" applyAlignment="1">
      <alignment horizontal="center"/>
      <protection/>
    </xf>
    <xf numFmtId="3" fontId="10" fillId="3" borderId="1" xfId="18" applyNumberFormat="1" applyFont="1" applyFill="1" applyBorder="1" applyAlignment="1">
      <alignment horizontal="center"/>
      <protection/>
    </xf>
    <xf numFmtId="173" fontId="10" fillId="4" borderId="1" xfId="18" applyNumberFormat="1" applyFont="1" applyFill="1" applyBorder="1" applyAlignment="1">
      <alignment horizontal="center"/>
      <protection/>
    </xf>
    <xf numFmtId="175" fontId="10" fillId="3" borderId="1" xfId="18" applyNumberFormat="1" applyFont="1" applyFill="1" applyBorder="1" applyAlignment="1">
      <alignment horizontal="center"/>
      <protection/>
    </xf>
    <xf numFmtId="0" fontId="9" fillId="0" borderId="1" xfId="18" applyFont="1" applyBorder="1" applyAlignment="1">
      <alignment horizontal="left" vertical="center" wrapText="1"/>
      <protection/>
    </xf>
    <xf numFmtId="173" fontId="10" fillId="0" borderId="1" xfId="18" applyNumberFormat="1" applyFont="1" applyBorder="1" applyAlignment="1">
      <alignment horizontal="center"/>
      <protection/>
    </xf>
    <xf numFmtId="0" fontId="10" fillId="0" borderId="0" xfId="18" applyFont="1">
      <alignment/>
      <protection/>
    </xf>
    <xf numFmtId="0" fontId="9" fillId="0" borderId="2" xfId="18" applyFont="1" applyBorder="1">
      <alignment/>
      <protection/>
    </xf>
    <xf numFmtId="0" fontId="9" fillId="0" borderId="3" xfId="18" applyFont="1" applyBorder="1">
      <alignment/>
      <protection/>
    </xf>
    <xf numFmtId="3" fontId="9" fillId="0" borderId="1" xfId="18" applyNumberFormat="1" applyFont="1" applyBorder="1" applyAlignment="1">
      <alignment horizontal="center"/>
      <protection/>
    </xf>
    <xf numFmtId="3" fontId="9" fillId="3" borderId="1" xfId="18" applyNumberFormat="1" applyFont="1" applyFill="1" applyBorder="1" applyAlignment="1">
      <alignment horizontal="center"/>
      <protection/>
    </xf>
    <xf numFmtId="173" fontId="9" fillId="5" borderId="1" xfId="18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6" borderId="4" xfId="0" applyFont="1" applyFill="1" applyBorder="1" applyAlignment="1">
      <alignment/>
    </xf>
    <xf numFmtId="0" fontId="6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/>
    </xf>
    <xf numFmtId="0" fontId="7" fillId="5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73" fontId="6" fillId="5" borderId="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9" xfId="0" applyNumberFormat="1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 shrinkToFit="1"/>
    </xf>
    <xf numFmtId="3" fontId="6" fillId="7" borderId="11" xfId="0" applyNumberFormat="1" applyFont="1" applyFill="1" applyBorder="1" applyAlignment="1">
      <alignment horizontal="center" vertical="center"/>
    </xf>
    <xf numFmtId="173" fontId="6" fillId="5" borderId="12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7" fillId="8" borderId="13" xfId="0" applyFont="1" applyFill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/>
    </xf>
    <xf numFmtId="0" fontId="9" fillId="0" borderId="0" xfId="17" applyFont="1" applyAlignment="1">
      <alignment horizontal="left"/>
      <protection/>
    </xf>
    <xf numFmtId="0" fontId="8" fillId="0" borderId="0" xfId="17" applyFill="1">
      <alignment/>
      <protection/>
    </xf>
    <xf numFmtId="0" fontId="9" fillId="8" borderId="4" xfId="17" applyFont="1" applyFill="1" applyBorder="1" applyAlignment="1">
      <alignment horizontal="left" vertical="center"/>
      <protection/>
    </xf>
    <xf numFmtId="0" fontId="9" fillId="8" borderId="5" xfId="17" applyFont="1" applyFill="1" applyBorder="1" applyAlignment="1">
      <alignment horizontal="center" vertical="center"/>
      <protection/>
    </xf>
    <xf numFmtId="0" fontId="9" fillId="8" borderId="6" xfId="17" applyFont="1" applyFill="1" applyBorder="1" applyAlignment="1">
      <alignment horizontal="center" vertical="center"/>
      <protection/>
    </xf>
    <xf numFmtId="0" fontId="9" fillId="0" borderId="7" xfId="17" applyFont="1" applyFill="1" applyBorder="1" applyAlignment="1">
      <alignment horizontal="left" vertical="center"/>
      <protection/>
    </xf>
    <xf numFmtId="3" fontId="9" fillId="0" borderId="1" xfId="17" applyNumberFormat="1" applyFont="1" applyFill="1" applyBorder="1" applyAlignment="1">
      <alignment horizontal="center"/>
      <protection/>
    </xf>
    <xf numFmtId="3" fontId="15" fillId="0" borderId="1" xfId="17" applyNumberFormat="1" applyFont="1" applyFill="1" applyBorder="1" applyAlignment="1">
      <alignment horizontal="center"/>
      <protection/>
    </xf>
    <xf numFmtId="173" fontId="15" fillId="0" borderId="8" xfId="24" applyNumberFormat="1" applyFont="1" applyFill="1" applyBorder="1" applyAlignment="1">
      <alignment horizontal="center"/>
    </xf>
    <xf numFmtId="173" fontId="16" fillId="0" borderId="8" xfId="24" applyNumberFormat="1" applyFont="1" applyFill="1" applyBorder="1" applyAlignment="1">
      <alignment horizontal="center"/>
    </xf>
    <xf numFmtId="0" fontId="9" fillId="0" borderId="10" xfId="17" applyFont="1" applyFill="1" applyBorder="1" applyAlignment="1">
      <alignment horizontal="left" vertical="center"/>
      <protection/>
    </xf>
    <xf numFmtId="3" fontId="9" fillId="0" borderId="11" xfId="17" applyNumberFormat="1" applyFont="1" applyFill="1" applyBorder="1" applyAlignment="1">
      <alignment horizontal="center"/>
      <protection/>
    </xf>
    <xf numFmtId="3" fontId="14" fillId="0" borderId="11" xfId="17" applyNumberFormat="1" applyFont="1" applyFill="1" applyBorder="1" applyAlignment="1">
      <alignment horizontal="center"/>
      <protection/>
    </xf>
    <xf numFmtId="173" fontId="9" fillId="0" borderId="12" xfId="24" applyNumberFormat="1" applyFont="1" applyFill="1" applyBorder="1" applyAlignment="1">
      <alignment horizontal="center"/>
    </xf>
    <xf numFmtId="0" fontId="17" fillId="0" borderId="0" xfId="17" applyFont="1" applyFill="1">
      <alignment/>
      <protection/>
    </xf>
    <xf numFmtId="0" fontId="12" fillId="0" borderId="0" xfId="17" applyFont="1" applyFill="1" applyBorder="1">
      <alignment/>
      <protection/>
    </xf>
    <xf numFmtId="0" fontId="18" fillId="0" borderId="0" xfId="17" applyFont="1" applyFill="1" applyBorder="1" applyAlignment="1">
      <alignment horizontal="center"/>
      <protection/>
    </xf>
    <xf numFmtId="9" fontId="18" fillId="0" borderId="0" xfId="24" applyFont="1" applyFill="1" applyBorder="1" applyAlignment="1">
      <alignment horizontal="center"/>
    </xf>
    <xf numFmtId="0" fontId="19" fillId="0" borderId="7" xfId="17" applyFont="1" applyFill="1" applyBorder="1" applyAlignment="1">
      <alignment horizontal="left" vertical="center"/>
      <protection/>
    </xf>
    <xf numFmtId="3" fontId="15" fillId="0" borderId="1" xfId="17" applyNumberFormat="1" applyFont="1" applyFill="1" applyBorder="1" applyAlignment="1">
      <alignment horizontal="center"/>
      <protection/>
    </xf>
    <xf numFmtId="0" fontId="19" fillId="0" borderId="7" xfId="17" applyFont="1" applyFill="1" applyBorder="1" applyAlignment="1">
      <alignment horizontal="left" vertical="center" wrapText="1"/>
      <protection/>
    </xf>
    <xf numFmtId="0" fontId="19" fillId="0" borderId="10" xfId="17" applyFont="1" applyFill="1" applyBorder="1" applyAlignment="1">
      <alignment horizontal="left" vertical="center" wrapText="1"/>
      <protection/>
    </xf>
    <xf numFmtId="173" fontId="14" fillId="0" borderId="12" xfId="24" applyNumberFormat="1" applyFont="1" applyFill="1" applyBorder="1" applyAlignment="1">
      <alignment horizontal="center"/>
    </xf>
    <xf numFmtId="0" fontId="19" fillId="0" borderId="0" xfId="17" applyFont="1" applyFill="1" applyBorder="1" applyAlignment="1">
      <alignment horizontal="left" vertical="center" wrapText="1"/>
      <protection/>
    </xf>
    <xf numFmtId="3" fontId="9" fillId="0" borderId="0" xfId="17" applyNumberFormat="1" applyFont="1" applyFill="1" applyBorder="1" applyAlignment="1">
      <alignment horizontal="center"/>
      <protection/>
    </xf>
    <xf numFmtId="3" fontId="16" fillId="0" borderId="0" xfId="17" applyNumberFormat="1" applyFont="1" applyFill="1" applyBorder="1" applyAlignment="1">
      <alignment horizontal="center"/>
      <protection/>
    </xf>
    <xf numFmtId="173" fontId="9" fillId="0" borderId="0" xfId="24" applyNumberFormat="1" applyFont="1" applyFill="1" applyBorder="1" applyAlignment="1">
      <alignment horizontal="center"/>
    </xf>
    <xf numFmtId="0" fontId="12" fillId="0" borderId="0" xfId="17" applyFont="1" applyFill="1">
      <alignment/>
      <protection/>
    </xf>
    <xf numFmtId="0" fontId="18" fillId="0" borderId="0" xfId="17" applyFont="1" applyFill="1">
      <alignment/>
      <protection/>
    </xf>
    <xf numFmtId="0" fontId="12" fillId="0" borderId="0" xfId="17" applyFont="1" applyFill="1" applyAlignment="1">
      <alignment horizontal="center"/>
      <protection/>
    </xf>
    <xf numFmtId="0" fontId="18" fillId="0" borderId="0" xfId="17" applyFont="1" applyFill="1" applyAlignment="1">
      <alignment horizontal="center"/>
      <protection/>
    </xf>
    <xf numFmtId="0" fontId="20" fillId="0" borderId="0" xfId="17" applyFont="1" applyFill="1">
      <alignment/>
      <protection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/>
    </xf>
    <xf numFmtId="0" fontId="21" fillId="8" borderId="5" xfId="0" applyFont="1" applyFill="1" applyBorder="1" applyAlignment="1">
      <alignment/>
    </xf>
    <xf numFmtId="0" fontId="6" fillId="8" borderId="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5" fillId="0" borderId="1" xfId="0" applyFont="1" applyBorder="1" applyAlignment="1">
      <alignment/>
    </xf>
    <xf numFmtId="174" fontId="5" fillId="0" borderId="1" xfId="0" applyNumberFormat="1" applyFont="1" applyBorder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173" fontId="5" fillId="4" borderId="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4" fontId="5" fillId="2" borderId="1" xfId="0" applyNumberFormat="1" applyFont="1" applyFill="1" applyBorder="1" applyAlignment="1">
      <alignment horizontal="center"/>
    </xf>
    <xf numFmtId="174" fontId="21" fillId="2" borderId="1" xfId="0" applyNumberFormat="1" applyFont="1" applyFill="1" applyBorder="1" applyAlignment="1">
      <alignment horizontal="center"/>
    </xf>
    <xf numFmtId="175" fontId="21" fillId="0" borderId="1" xfId="0" applyNumberFormat="1" applyFont="1" applyBorder="1" applyAlignment="1">
      <alignment horizontal="center"/>
    </xf>
    <xf numFmtId="173" fontId="21" fillId="4" borderId="8" xfId="0" applyNumberFormat="1" applyFont="1" applyFill="1" applyBorder="1" applyAlignment="1">
      <alignment horizontal="center"/>
    </xf>
    <xf numFmtId="0" fontId="21" fillId="0" borderId="7" xfId="0" applyFont="1" applyBorder="1" applyAlignment="1">
      <alignment/>
    </xf>
    <xf numFmtId="0" fontId="0" fillId="0" borderId="1" xfId="0" applyBorder="1" applyAlignment="1">
      <alignment/>
    </xf>
    <xf numFmtId="175" fontId="2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0" fillId="0" borderId="11" xfId="0" applyBorder="1" applyAlignment="1">
      <alignment/>
    </xf>
    <xf numFmtId="3" fontId="5" fillId="0" borderId="11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173" fontId="5" fillId="4" borderId="12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3" fontId="5" fillId="0" borderId="15" xfId="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9" fillId="9" borderId="14" xfId="17" applyFont="1" applyFill="1" applyBorder="1" applyAlignment="1">
      <alignment horizontal="center" vertical="center" wrapText="1"/>
      <protection/>
    </xf>
    <xf numFmtId="0" fontId="27" fillId="5" borderId="15" xfId="17" applyFont="1" applyFill="1" applyBorder="1" applyAlignment="1">
      <alignment horizontal="center" textRotation="90"/>
      <protection/>
    </xf>
    <xf numFmtId="0" fontId="28" fillId="5" borderId="15" xfId="17" applyFont="1" applyFill="1" applyBorder="1" applyAlignment="1">
      <alignment horizontal="center" textRotation="90" wrapText="1"/>
      <protection/>
    </xf>
    <xf numFmtId="9" fontId="27" fillId="5" borderId="15" xfId="24" applyFont="1" applyFill="1" applyBorder="1" applyAlignment="1">
      <alignment horizontal="center" textRotation="90" wrapText="1"/>
    </xf>
    <xf numFmtId="0" fontId="28" fillId="5" borderId="15" xfId="17" applyFont="1" applyFill="1" applyBorder="1" applyAlignment="1">
      <alignment horizontal="center" textRotation="90"/>
      <protection/>
    </xf>
    <xf numFmtId="0" fontId="27" fillId="5" borderId="15" xfId="17" applyFont="1" applyFill="1" applyBorder="1" applyAlignment="1">
      <alignment horizontal="center" textRotation="90" wrapText="1"/>
      <protection/>
    </xf>
    <xf numFmtId="0" fontId="27" fillId="10" borderId="15" xfId="17" applyFont="1" applyFill="1" applyBorder="1" applyAlignment="1">
      <alignment horizontal="center" textRotation="90" shrinkToFit="1"/>
      <protection/>
    </xf>
    <xf numFmtId="0" fontId="28" fillId="10" borderId="15" xfId="17" applyFont="1" applyFill="1" applyBorder="1" applyAlignment="1">
      <alignment horizontal="center" textRotation="90" shrinkToFit="1"/>
      <protection/>
    </xf>
    <xf numFmtId="0" fontId="28" fillId="10" borderId="15" xfId="17" applyFont="1" applyFill="1" applyBorder="1" applyAlignment="1">
      <alignment horizontal="center" textRotation="90" wrapText="1"/>
      <protection/>
    </xf>
    <xf numFmtId="9" fontId="27" fillId="10" borderId="15" xfId="24" applyFont="1" applyFill="1" applyBorder="1" applyAlignment="1">
      <alignment horizontal="center" textRotation="90" wrapText="1"/>
    </xf>
    <xf numFmtId="9" fontId="27" fillId="10" borderId="16" xfId="24" applyFont="1" applyFill="1" applyBorder="1" applyAlignment="1">
      <alignment horizontal="center" textRotation="90" wrapText="1"/>
    </xf>
    <xf numFmtId="0" fontId="25" fillId="0" borderId="0" xfId="17" applyFont="1" applyAlignment="1">
      <alignment horizontal="center" vertical="center"/>
      <protection/>
    </xf>
    <xf numFmtId="0" fontId="9" fillId="0" borderId="17" xfId="19" applyFont="1" applyFill="1" applyBorder="1" applyAlignment="1">
      <alignment horizontal="center" vertical="center" wrapText="1"/>
      <protection/>
    </xf>
    <xf numFmtId="3" fontId="25" fillId="0" borderId="3" xfId="19" applyNumberFormat="1" applyFont="1" applyBorder="1" applyAlignment="1">
      <alignment horizontal="center" vertical="center"/>
      <protection/>
    </xf>
    <xf numFmtId="173" fontId="25" fillId="0" borderId="3" xfId="19" applyNumberFormat="1" applyFont="1" applyBorder="1" applyAlignment="1">
      <alignment horizontal="center" vertical="center"/>
      <protection/>
    </xf>
    <xf numFmtId="3" fontId="25" fillId="0" borderId="18" xfId="19" applyNumberFormat="1" applyFont="1" applyBorder="1" applyAlignment="1">
      <alignment horizontal="center" vertical="center"/>
      <protection/>
    </xf>
    <xf numFmtId="173" fontId="25" fillId="0" borderId="19" xfId="19" applyNumberFormat="1" applyFont="1" applyBorder="1" applyAlignment="1">
      <alignment horizontal="center" vertical="center"/>
      <protection/>
    </xf>
    <xf numFmtId="0" fontId="9" fillId="0" borderId="7" xfId="19" applyFont="1" applyFill="1" applyBorder="1" applyAlignment="1">
      <alignment horizontal="center" vertical="center" wrapText="1"/>
      <protection/>
    </xf>
    <xf numFmtId="3" fontId="25" fillId="0" borderId="1" xfId="19" applyNumberFormat="1" applyFont="1" applyFill="1" applyBorder="1" applyAlignment="1">
      <alignment horizontal="center" vertical="center" wrapText="1"/>
      <protection/>
    </xf>
    <xf numFmtId="173" fontId="25" fillId="0" borderId="1" xfId="19" applyNumberFormat="1" applyFont="1" applyBorder="1" applyAlignment="1">
      <alignment horizontal="center" vertical="center"/>
      <protection/>
    </xf>
    <xf numFmtId="3" fontId="25" fillId="0" borderId="2" xfId="19" applyNumberFormat="1" applyFont="1" applyFill="1" applyBorder="1" applyAlignment="1">
      <alignment horizontal="center" vertical="center" wrapText="1"/>
      <protection/>
    </xf>
    <xf numFmtId="173" fontId="25" fillId="0" borderId="8" xfId="19" applyNumberFormat="1" applyFont="1" applyBorder="1" applyAlignment="1">
      <alignment horizontal="center" vertical="center"/>
      <protection/>
    </xf>
    <xf numFmtId="3" fontId="25" fillId="0" borderId="1" xfId="19" applyNumberFormat="1" applyFont="1" applyFill="1" applyBorder="1" applyAlignment="1">
      <alignment horizontal="center" vertical="center" wrapText="1" shrinkToFit="1"/>
      <protection/>
    </xf>
    <xf numFmtId="3" fontId="25" fillId="0" borderId="2" xfId="19" applyNumberFormat="1" applyFont="1" applyFill="1" applyBorder="1" applyAlignment="1">
      <alignment horizontal="center" vertical="center" wrapText="1" shrinkToFit="1"/>
      <protection/>
    </xf>
    <xf numFmtId="0" fontId="9" fillId="0" borderId="20" xfId="19" applyFont="1" applyFill="1" applyBorder="1" applyAlignment="1">
      <alignment horizontal="center" vertical="center" wrapText="1"/>
      <protection/>
    </xf>
    <xf numFmtId="3" fontId="25" fillId="0" borderId="9" xfId="19" applyNumberFormat="1" applyFont="1" applyFill="1" applyBorder="1" applyAlignment="1">
      <alignment horizontal="center" vertical="center" wrapText="1" shrinkToFit="1"/>
      <protection/>
    </xf>
    <xf numFmtId="173" fontId="25" fillId="0" borderId="9" xfId="19" applyNumberFormat="1" applyFont="1" applyBorder="1" applyAlignment="1">
      <alignment horizontal="center" vertical="center"/>
      <protection/>
    </xf>
    <xf numFmtId="3" fontId="25" fillId="0" borderId="21" xfId="19" applyNumberFormat="1" applyFont="1" applyFill="1" applyBorder="1" applyAlignment="1">
      <alignment horizontal="center" vertical="center" wrapText="1" shrinkToFit="1"/>
      <protection/>
    </xf>
    <xf numFmtId="173" fontId="25" fillId="0" borderId="22" xfId="19" applyNumberFormat="1" applyFont="1" applyBorder="1" applyAlignment="1">
      <alignment horizontal="center" vertical="center"/>
      <protection/>
    </xf>
    <xf numFmtId="0" fontId="25" fillId="6" borderId="14" xfId="19" applyFont="1" applyFill="1" applyBorder="1" applyAlignment="1">
      <alignment horizontal="center" vertical="center"/>
      <protection/>
    </xf>
    <xf numFmtId="3" fontId="25" fillId="6" borderId="15" xfId="19" applyNumberFormat="1" applyFont="1" applyFill="1" applyBorder="1" applyAlignment="1">
      <alignment horizontal="center" vertical="center"/>
      <protection/>
    </xf>
    <xf numFmtId="173" fontId="25" fillId="6" borderId="15" xfId="19" applyNumberFormat="1" applyFont="1" applyFill="1" applyBorder="1" applyAlignment="1">
      <alignment horizontal="center" vertical="center"/>
      <protection/>
    </xf>
    <xf numFmtId="3" fontId="25" fillId="6" borderId="23" xfId="19" applyNumberFormat="1" applyFont="1" applyFill="1" applyBorder="1" applyAlignment="1">
      <alignment horizontal="center" vertical="center"/>
      <protection/>
    </xf>
    <xf numFmtId="173" fontId="25" fillId="6" borderId="16" xfId="19" applyNumberFormat="1" applyFont="1" applyFill="1" applyBorder="1" applyAlignment="1">
      <alignment horizontal="center" vertical="center"/>
      <protection/>
    </xf>
    <xf numFmtId="173" fontId="26" fillId="0" borderId="0" xfId="19" applyNumberFormat="1" applyFont="1">
      <alignment/>
      <protection/>
    </xf>
    <xf numFmtId="3" fontId="26" fillId="0" borderId="0" xfId="19" applyNumberFormat="1" applyFont="1">
      <alignment/>
      <protection/>
    </xf>
    <xf numFmtId="0" fontId="31" fillId="0" borderId="0" xfId="0" applyFont="1" applyAlignment="1">
      <alignment/>
    </xf>
    <xf numFmtId="0" fontId="12" fillId="10" borderId="24" xfId="0" applyFont="1" applyFill="1" applyBorder="1" applyAlignment="1">
      <alignment horizontal="center"/>
    </xf>
    <xf numFmtId="0" fontId="32" fillId="10" borderId="25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32" fillId="10" borderId="27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30" fillId="10" borderId="26" xfId="0" applyFont="1" applyFill="1" applyBorder="1" applyAlignment="1">
      <alignment horizontal="center"/>
    </xf>
    <xf numFmtId="0" fontId="32" fillId="10" borderId="29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7" xfId="0" applyFont="1" applyBorder="1" applyAlignment="1">
      <alignment horizontal="left"/>
    </xf>
    <xf numFmtId="3" fontId="36" fillId="0" borderId="19" xfId="0" applyNumberFormat="1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0" fontId="36" fillId="0" borderId="7" xfId="0" applyFont="1" applyBorder="1" applyAlignment="1">
      <alignment horizontal="left"/>
    </xf>
    <xf numFmtId="0" fontId="34" fillId="12" borderId="28" xfId="0" applyFont="1" applyFill="1" applyBorder="1" applyAlignment="1">
      <alignment wrapText="1"/>
    </xf>
    <xf numFmtId="0" fontId="32" fillId="5" borderId="30" xfId="0" applyFont="1" applyFill="1" applyBorder="1" applyAlignment="1">
      <alignment wrapText="1"/>
    </xf>
    <xf numFmtId="0" fontId="32" fillId="5" borderId="3" xfId="0" applyFont="1" applyFill="1" applyBorder="1" applyAlignment="1">
      <alignment horizontal="center"/>
    </xf>
    <xf numFmtId="0" fontId="32" fillId="5" borderId="19" xfId="0" applyFont="1" applyFill="1" applyBorder="1" applyAlignment="1">
      <alignment horizontal="center"/>
    </xf>
    <xf numFmtId="0" fontId="34" fillId="10" borderId="7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6" fillId="0" borderId="17" xfId="0" applyFont="1" applyBorder="1" applyAlignment="1">
      <alignment/>
    </xf>
    <xf numFmtId="3" fontId="36" fillId="0" borderId="1" xfId="0" applyNumberFormat="1" applyFont="1" applyBorder="1" applyAlignment="1">
      <alignment horizontal="center"/>
    </xf>
    <xf numFmtId="3" fontId="36" fillId="0" borderId="7" xfId="0" applyNumberFormat="1" applyFont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0" fontId="36" fillId="0" borderId="7" xfId="0" applyFont="1" applyBorder="1" applyAlignment="1">
      <alignment/>
    </xf>
    <xf numFmtId="3" fontId="7" fillId="5" borderId="3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37" fillId="0" borderId="6" xfId="0" applyNumberFormat="1" applyFont="1" applyBorder="1" applyAlignment="1">
      <alignment horizontal="center"/>
    </xf>
    <xf numFmtId="0" fontId="34" fillId="5" borderId="14" xfId="0" applyFont="1" applyFill="1" applyBorder="1" applyAlignment="1">
      <alignment/>
    </xf>
    <xf numFmtId="0" fontId="35" fillId="0" borderId="4" xfId="0" applyFont="1" applyBorder="1" applyAlignment="1">
      <alignment/>
    </xf>
    <xf numFmtId="3" fontId="36" fillId="0" borderId="5" xfId="0" applyNumberFormat="1" applyFont="1" applyBorder="1" applyAlignment="1">
      <alignment horizontal="center"/>
    </xf>
    <xf numFmtId="0" fontId="35" fillId="0" borderId="7" xfId="0" applyFont="1" applyBorder="1" applyAlignment="1">
      <alignment/>
    </xf>
    <xf numFmtId="0" fontId="38" fillId="0" borderId="7" xfId="0" applyFont="1" applyBorder="1" applyAlignment="1">
      <alignment/>
    </xf>
    <xf numFmtId="0" fontId="35" fillId="0" borderId="10" xfId="0" applyFont="1" applyBorder="1" applyAlignment="1">
      <alignment/>
    </xf>
    <xf numFmtId="0" fontId="7" fillId="5" borderId="10" xfId="0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0" fontId="36" fillId="0" borderId="7" xfId="0" applyFont="1" applyBorder="1" applyAlignment="1">
      <alignment/>
    </xf>
    <xf numFmtId="0" fontId="36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39" fillId="10" borderId="34" xfId="0" applyFont="1" applyFill="1" applyBorder="1" applyAlignment="1">
      <alignment horizontal="center" wrapText="1"/>
    </xf>
    <xf numFmtId="0" fontId="36" fillId="0" borderId="35" xfId="0" applyFont="1" applyBorder="1" applyAlignment="1">
      <alignment/>
    </xf>
    <xf numFmtId="0" fontId="0" fillId="0" borderId="36" xfId="0" applyBorder="1" applyAlignment="1">
      <alignment/>
    </xf>
    <xf numFmtId="0" fontId="12" fillId="12" borderId="7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 wrapText="1"/>
    </xf>
    <xf numFmtId="0" fontId="34" fillId="10" borderId="9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center" wrapText="1"/>
    </xf>
    <xf numFmtId="0" fontId="7" fillId="10" borderId="20" xfId="0" applyFont="1" applyFill="1" applyBorder="1" applyAlignment="1">
      <alignment horizontal="right"/>
    </xf>
    <xf numFmtId="3" fontId="7" fillId="10" borderId="22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3" fontId="40" fillId="10" borderId="1" xfId="0" applyNumberFormat="1" applyFont="1" applyFill="1" applyBorder="1" applyAlignment="1">
      <alignment horizontal="center"/>
    </xf>
    <xf numFmtId="0" fontId="36" fillId="0" borderId="17" xfId="0" applyFont="1" applyBorder="1" applyAlignment="1">
      <alignment/>
    </xf>
    <xf numFmtId="0" fontId="36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5" borderId="40" xfId="0" applyFont="1" applyFill="1" applyBorder="1" applyAlignment="1">
      <alignment horizontal="right"/>
    </xf>
    <xf numFmtId="0" fontId="0" fillId="5" borderId="41" xfId="0" applyFill="1" applyBorder="1" applyAlignment="1">
      <alignment/>
    </xf>
    <xf numFmtId="0" fontId="36" fillId="0" borderId="17" xfId="0" applyNumberFormat="1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7" xfId="0" applyFont="1" applyFill="1" applyBorder="1" applyAlignment="1">
      <alignment/>
    </xf>
    <xf numFmtId="0" fontId="36" fillId="0" borderId="38" xfId="0" applyFont="1" applyBorder="1" applyAlignment="1">
      <alignment/>
    </xf>
    <xf numFmtId="0" fontId="36" fillId="0" borderId="33" xfId="0" applyFont="1" applyFill="1" applyBorder="1" applyAlignment="1">
      <alignment/>
    </xf>
    <xf numFmtId="0" fontId="7" fillId="5" borderId="40" xfId="0" applyFont="1" applyFill="1" applyBorder="1" applyAlignment="1">
      <alignment horizontal="right"/>
    </xf>
    <xf numFmtId="0" fontId="40" fillId="5" borderId="41" xfId="0" applyFont="1" applyFill="1" applyBorder="1" applyAlignment="1">
      <alignment/>
    </xf>
    <xf numFmtId="0" fontId="0" fillId="0" borderId="42" xfId="0" applyBorder="1" applyAlignment="1">
      <alignment/>
    </xf>
    <xf numFmtId="0" fontId="36" fillId="0" borderId="7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5" borderId="44" xfId="0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7" fillId="5" borderId="14" xfId="0" applyFont="1" applyFill="1" applyBorder="1" applyAlignment="1">
      <alignment/>
    </xf>
    <xf numFmtId="3" fontId="7" fillId="5" borderId="16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5" borderId="28" xfId="0" applyFont="1" applyFill="1" applyBorder="1" applyAlignment="1">
      <alignment horizontal="center" wrapText="1"/>
    </xf>
    <xf numFmtId="0" fontId="43" fillId="5" borderId="6" xfId="0" applyFont="1" applyFill="1" applyBorder="1" applyAlignment="1">
      <alignment horizontal="center" wrapText="1"/>
    </xf>
    <xf numFmtId="0" fontId="44" fillId="0" borderId="3" xfId="0" applyFont="1" applyBorder="1" applyAlignment="1">
      <alignment horizontal="left"/>
    </xf>
    <xf numFmtId="0" fontId="42" fillId="0" borderId="3" xfId="16" applyFont="1" applyBorder="1" applyAlignment="1">
      <alignment horizontal="center"/>
      <protection/>
    </xf>
    <xf numFmtId="173" fontId="42" fillId="0" borderId="3" xfId="24" applyNumberFormat="1" applyFont="1" applyBorder="1" applyAlignment="1">
      <alignment horizontal="center"/>
    </xf>
    <xf numFmtId="0" fontId="44" fillId="0" borderId="7" xfId="0" applyFont="1" applyBorder="1" applyAlignment="1">
      <alignment/>
    </xf>
    <xf numFmtId="0" fontId="42" fillId="0" borderId="1" xfId="16" applyFont="1" applyBorder="1" applyAlignment="1">
      <alignment horizontal="center"/>
      <protection/>
    </xf>
    <xf numFmtId="173" fontId="42" fillId="0" borderId="8" xfId="0" applyNumberFormat="1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173" fontId="42" fillId="0" borderId="1" xfId="0" applyNumberFormat="1" applyFont="1" applyBorder="1" applyAlignment="1">
      <alignment horizontal="center"/>
    </xf>
    <xf numFmtId="0" fontId="44" fillId="0" borderId="7" xfId="0" applyFont="1" applyFill="1" applyBorder="1" applyAlignment="1">
      <alignment/>
    </xf>
    <xf numFmtId="0" fontId="44" fillId="0" borderId="1" xfId="0" applyFont="1" applyFill="1" applyBorder="1" applyAlignment="1">
      <alignment horizontal="left"/>
    </xf>
    <xf numFmtId="0" fontId="44" fillId="0" borderId="7" xfId="0" applyFont="1" applyBorder="1" applyAlignment="1">
      <alignment horizontal="left" vertical="center"/>
    </xf>
    <xf numFmtId="0" fontId="44" fillId="0" borderId="1" xfId="0" applyFont="1" applyBorder="1" applyAlignment="1">
      <alignment/>
    </xf>
    <xf numFmtId="0" fontId="42" fillId="0" borderId="7" xfId="0" applyFont="1" applyFill="1" applyBorder="1" applyAlignment="1">
      <alignment/>
    </xf>
    <xf numFmtId="0" fontId="42" fillId="0" borderId="1" xfId="0" applyFont="1" applyBorder="1" applyAlignment="1">
      <alignment horizontal="center"/>
    </xf>
    <xf numFmtId="0" fontId="42" fillId="0" borderId="8" xfId="0" applyFont="1" applyBorder="1" applyAlignment="1">
      <alignment/>
    </xf>
    <xf numFmtId="0" fontId="43" fillId="5" borderId="8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1" xfId="0" applyFont="1" applyBorder="1" applyAlignment="1">
      <alignment/>
    </xf>
    <xf numFmtId="0" fontId="44" fillId="0" borderId="1" xfId="0" applyFont="1" applyBorder="1" applyAlignment="1">
      <alignment wrapText="1"/>
    </xf>
    <xf numFmtId="0" fontId="42" fillId="0" borderId="1" xfId="0" applyFont="1" applyFill="1" applyBorder="1" applyAlignment="1">
      <alignment/>
    </xf>
    <xf numFmtId="0" fontId="44" fillId="0" borderId="45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4" fillId="0" borderId="17" xfId="0" applyFont="1" applyFill="1" applyBorder="1" applyAlignment="1">
      <alignment horizontal="left"/>
    </xf>
    <xf numFmtId="0" fontId="42" fillId="0" borderId="18" xfId="16" applyFont="1" applyBorder="1" applyAlignment="1">
      <alignment horizontal="center"/>
      <protection/>
    </xf>
    <xf numFmtId="173" fontId="42" fillId="0" borderId="3" xfId="0" applyNumberFormat="1" applyFont="1" applyBorder="1" applyAlignment="1">
      <alignment horizontal="center"/>
    </xf>
    <xf numFmtId="0" fontId="44" fillId="0" borderId="3" xfId="0" applyFont="1" applyBorder="1" applyAlignment="1">
      <alignment horizontal="left"/>
    </xf>
    <xf numFmtId="0" fontId="44" fillId="0" borderId="7" xfId="0" applyFont="1" applyFill="1" applyBorder="1" applyAlignment="1">
      <alignment horizontal="left"/>
    </xf>
    <xf numFmtId="0" fontId="42" fillId="0" borderId="2" xfId="16" applyFont="1" applyBorder="1" applyAlignment="1">
      <alignment horizontal="center"/>
      <protection/>
    </xf>
    <xf numFmtId="0" fontId="44" fillId="0" borderId="1" xfId="0" applyFont="1" applyBorder="1" applyAlignment="1">
      <alignment horizontal="left"/>
    </xf>
    <xf numFmtId="0" fontId="44" fillId="0" borderId="20" xfId="0" applyFont="1" applyFill="1" applyBorder="1" applyAlignment="1">
      <alignment horizontal="left"/>
    </xf>
    <xf numFmtId="0" fontId="42" fillId="0" borderId="21" xfId="16" applyFont="1" applyBorder="1" applyAlignment="1">
      <alignment horizontal="center"/>
      <protection/>
    </xf>
    <xf numFmtId="0" fontId="42" fillId="0" borderId="3" xfId="0" applyFont="1" applyFill="1" applyBorder="1" applyAlignment="1">
      <alignment/>
    </xf>
    <xf numFmtId="0" fontId="42" fillId="0" borderId="46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/>
    </xf>
    <xf numFmtId="0" fontId="42" fillId="0" borderId="3" xfId="16" applyFont="1" applyBorder="1" applyAlignment="1">
      <alignment horizontal="center" vertical="center"/>
      <protection/>
    </xf>
    <xf numFmtId="173" fontId="42" fillId="0" borderId="3" xfId="0" applyNumberFormat="1" applyFont="1" applyBorder="1" applyAlignment="1">
      <alignment horizontal="center" vertical="center"/>
    </xf>
    <xf numFmtId="16" fontId="44" fillId="0" borderId="3" xfId="0" applyNumberFormat="1" applyFont="1" applyBorder="1" applyAlignment="1">
      <alignment horizontal="left"/>
    </xf>
    <xf numFmtId="173" fontId="42" fillId="0" borderId="1" xfId="0" applyNumberFormat="1" applyFont="1" applyBorder="1" applyAlignment="1">
      <alignment horizontal="center" vertical="center"/>
    </xf>
    <xf numFmtId="16" fontId="44" fillId="0" borderId="1" xfId="0" applyNumberFormat="1" applyFont="1" applyBorder="1" applyAlignment="1">
      <alignment horizontal="left"/>
    </xf>
    <xf numFmtId="0" fontId="44" fillId="0" borderId="1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9" fillId="9" borderId="4" xfId="0" applyFont="1" applyFill="1" applyBorder="1" applyAlignment="1">
      <alignment horizontal="center" wrapText="1"/>
    </xf>
    <xf numFmtId="0" fontId="30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9" fontId="36" fillId="0" borderId="8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/>
    </xf>
    <xf numFmtId="9" fontId="36" fillId="0" borderId="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center" vertical="center"/>
    </xf>
    <xf numFmtId="9" fontId="12" fillId="0" borderId="1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9" fontId="36" fillId="0" borderId="6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3" fontId="36" fillId="0" borderId="11" xfId="0" applyNumberFormat="1" applyFont="1" applyBorder="1" applyAlignment="1">
      <alignment horizontal="center" vertical="center"/>
    </xf>
    <xf numFmtId="9" fontId="36" fillId="0" borderId="12" xfId="0" applyNumberFormat="1" applyFont="1" applyBorder="1" applyAlignment="1">
      <alignment horizontal="center" vertical="center"/>
    </xf>
    <xf numFmtId="3" fontId="36" fillId="0" borderId="11" xfId="0" applyNumberFormat="1" applyFont="1" applyFill="1" applyBorder="1" applyAlignment="1">
      <alignment horizontal="center" vertical="center"/>
    </xf>
    <xf numFmtId="9" fontId="36" fillId="0" borderId="12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9" fontId="36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29" fillId="6" borderId="4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horizontal="left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36" fillId="0" borderId="0" xfId="0" applyNumberFormat="1" applyFont="1" applyFill="1" applyBorder="1" applyAlignment="1">
      <alignment/>
    </xf>
    <xf numFmtId="0" fontId="8" fillId="0" borderId="0" xfId="17" applyFont="1" applyFill="1">
      <alignment/>
      <protection/>
    </xf>
    <xf numFmtId="0" fontId="46" fillId="0" borderId="0" xfId="0" applyFont="1" applyAlignment="1">
      <alignment horizontal="left"/>
    </xf>
    <xf numFmtId="3" fontId="41" fillId="5" borderId="15" xfId="0" applyNumberFormat="1" applyFont="1" applyFill="1" applyBorder="1" applyAlignment="1">
      <alignment horizontal="center"/>
    </xf>
    <xf numFmtId="0" fontId="42" fillId="5" borderId="4" xfId="0" applyFont="1" applyFill="1" applyBorder="1" applyAlignment="1">
      <alignment horizontal="center"/>
    </xf>
    <xf numFmtId="0" fontId="42" fillId="5" borderId="5" xfId="0" applyFont="1" applyFill="1" applyBorder="1" applyAlignment="1">
      <alignment horizontal="center"/>
    </xf>
    <xf numFmtId="0" fontId="42" fillId="5" borderId="7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0" fontId="19" fillId="13" borderId="35" xfId="17" applyFont="1" applyFill="1" applyBorder="1" applyAlignment="1">
      <alignment horizontal="center" vertical="center"/>
      <protection/>
    </xf>
    <xf numFmtId="0" fontId="19" fillId="13" borderId="37" xfId="17" applyFont="1" applyFill="1" applyBorder="1" applyAlignment="1">
      <alignment horizontal="center" vertical="center"/>
      <protection/>
    </xf>
    <xf numFmtId="0" fontId="19" fillId="13" borderId="48" xfId="17" applyFont="1" applyFill="1" applyBorder="1" applyAlignment="1">
      <alignment horizontal="center" vertical="center"/>
      <protection/>
    </xf>
    <xf numFmtId="0" fontId="9" fillId="0" borderId="0" xfId="17" applyFont="1" applyAlignment="1">
      <alignment horizontal="left"/>
      <protection/>
    </xf>
    <xf numFmtId="0" fontId="9" fillId="8" borderId="40" xfId="17" applyFont="1" applyFill="1" applyBorder="1" applyAlignment="1">
      <alignment horizontal="center" vertical="center" wrapText="1"/>
      <protection/>
    </xf>
    <xf numFmtId="0" fontId="9" fillId="8" borderId="44" xfId="17" applyFont="1" applyFill="1" applyBorder="1" applyAlignment="1">
      <alignment horizontal="center" vertical="center" wrapText="1"/>
      <protection/>
    </xf>
    <xf numFmtId="0" fontId="9" fillId="8" borderId="49" xfId="17" applyFont="1" applyFill="1" applyBorder="1" applyAlignment="1">
      <alignment horizontal="center" vertical="center" wrapText="1"/>
      <protection/>
    </xf>
    <xf numFmtId="0" fontId="36" fillId="0" borderId="7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4" fillId="8" borderId="40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42" fillId="5" borderId="14" xfId="0" applyFont="1" applyFill="1" applyBorder="1" applyAlignment="1">
      <alignment horizontal="center"/>
    </xf>
    <xf numFmtId="0" fontId="42" fillId="5" borderId="16" xfId="0" applyFont="1" applyFill="1" applyBorder="1" applyAlignment="1">
      <alignment horizontal="center"/>
    </xf>
    <xf numFmtId="0" fontId="43" fillId="5" borderId="14" xfId="0" applyFont="1" applyFill="1" applyBorder="1" applyAlignment="1">
      <alignment horizontal="center"/>
    </xf>
    <xf numFmtId="0" fontId="43" fillId="5" borderId="23" xfId="0" applyFont="1" applyFill="1" applyBorder="1" applyAlignment="1">
      <alignment horizontal="center"/>
    </xf>
    <xf numFmtId="0" fontId="42" fillId="6" borderId="40" xfId="0" applyFont="1" applyFill="1" applyBorder="1" applyAlignment="1">
      <alignment horizontal="center" vertical="center"/>
    </xf>
    <xf numFmtId="0" fontId="42" fillId="6" borderId="44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3" fontId="41" fillId="5" borderId="16" xfId="0" applyNumberFormat="1" applyFont="1" applyFill="1" applyBorder="1" applyAlignment="1">
      <alignment horizontal="center"/>
    </xf>
    <xf numFmtId="3" fontId="36" fillId="0" borderId="3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0" fontId="12" fillId="8" borderId="49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 vertical="top" wrapText="1"/>
    </xf>
    <xf numFmtId="0" fontId="12" fillId="8" borderId="41" xfId="0" applyFont="1" applyFill="1" applyBorder="1" applyAlignment="1">
      <alignment horizontal="center" vertical="top" wrapText="1"/>
    </xf>
    <xf numFmtId="0" fontId="34" fillId="8" borderId="23" xfId="0" applyFont="1" applyFill="1" applyBorder="1" applyAlignment="1">
      <alignment horizontal="center" wrapText="1"/>
    </xf>
    <xf numFmtId="0" fontId="34" fillId="8" borderId="49" xfId="0" applyFont="1" applyFill="1" applyBorder="1" applyAlignment="1">
      <alignment horizontal="center" wrapText="1"/>
    </xf>
    <xf numFmtId="0" fontId="34" fillId="8" borderId="15" xfId="0" applyFont="1" applyFill="1" applyBorder="1" applyAlignment="1">
      <alignment horizontal="center" wrapText="1"/>
    </xf>
    <xf numFmtId="0" fontId="34" fillId="8" borderId="16" xfId="0" applyFont="1" applyFill="1" applyBorder="1" applyAlignment="1">
      <alignment horizontal="center" wrapText="1"/>
    </xf>
    <xf numFmtId="3" fontId="41" fillId="5" borderId="23" xfId="0" applyNumberFormat="1" applyFont="1" applyFill="1" applyBorder="1" applyAlignment="1">
      <alignment horizontal="center"/>
    </xf>
    <xf numFmtId="3" fontId="41" fillId="5" borderId="49" xfId="0" applyNumberFormat="1" applyFont="1" applyFill="1" applyBorder="1" applyAlignment="1">
      <alignment horizontal="center"/>
    </xf>
    <xf numFmtId="0" fontId="18" fillId="8" borderId="41" xfId="0" applyFont="1" applyFill="1" applyBorder="1" applyAlignment="1">
      <alignment horizontal="center" vertical="top" wrapText="1"/>
    </xf>
    <xf numFmtId="0" fontId="12" fillId="8" borderId="40" xfId="0" applyFont="1" applyFill="1" applyBorder="1" applyAlignment="1">
      <alignment horizontal="center" vertical="center"/>
    </xf>
    <xf numFmtId="0" fontId="12" fillId="8" borderId="44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0" fontId="32" fillId="9" borderId="50" xfId="0" applyFont="1" applyFill="1" applyBorder="1" applyAlignment="1">
      <alignment horizontal="center" vertical="center" wrapText="1"/>
    </xf>
    <xf numFmtId="0" fontId="32" fillId="9" borderId="51" xfId="0" applyFont="1" applyFill="1" applyBorder="1" applyAlignment="1">
      <alignment horizontal="center" vertical="center" wrapText="1"/>
    </xf>
    <xf numFmtId="0" fontId="32" fillId="9" borderId="52" xfId="0" applyFont="1" applyFill="1" applyBorder="1" applyAlignment="1">
      <alignment horizontal="center" vertical="center" wrapText="1"/>
    </xf>
    <xf numFmtId="0" fontId="32" fillId="9" borderId="50" xfId="0" applyFont="1" applyFill="1" applyBorder="1" applyAlignment="1">
      <alignment horizontal="center" wrapText="1"/>
    </xf>
    <xf numFmtId="0" fontId="32" fillId="9" borderId="51" xfId="0" applyFont="1" applyFill="1" applyBorder="1" applyAlignment="1">
      <alignment horizontal="center" wrapText="1"/>
    </xf>
    <xf numFmtId="0" fontId="32" fillId="9" borderId="53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3" fontId="36" fillId="0" borderId="8" xfId="0" applyNumberFormat="1" applyFont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9" fillId="5" borderId="44" xfId="0" applyNumberFormat="1" applyFont="1" applyFill="1" applyBorder="1" applyAlignment="1">
      <alignment horizontal="center"/>
    </xf>
    <xf numFmtId="3" fontId="9" fillId="5" borderId="49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21" fillId="8" borderId="24" xfId="0" applyFont="1" applyFill="1" applyBorder="1" applyAlignment="1">
      <alignment horizontal="center"/>
    </xf>
    <xf numFmtId="0" fontId="33" fillId="8" borderId="54" xfId="0" applyFont="1" applyFill="1" applyBorder="1" applyAlignment="1">
      <alignment/>
    </xf>
    <xf numFmtId="0" fontId="33" fillId="8" borderId="55" xfId="0" applyFont="1" applyFill="1" applyBorder="1" applyAlignment="1">
      <alignment/>
    </xf>
    <xf numFmtId="0" fontId="33" fillId="8" borderId="46" xfId="0" applyFont="1" applyFill="1" applyBorder="1" applyAlignment="1">
      <alignment/>
    </xf>
    <xf numFmtId="0" fontId="34" fillId="8" borderId="40" xfId="0" applyFont="1" applyFill="1" applyBorder="1" applyAlignment="1">
      <alignment horizontal="center" vertical="center" wrapText="1"/>
    </xf>
    <xf numFmtId="0" fontId="34" fillId="8" borderId="49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/>
    </xf>
    <xf numFmtId="0" fontId="12" fillId="12" borderId="44" xfId="0" applyFont="1" applyFill="1" applyBorder="1" applyAlignment="1">
      <alignment horizontal="center"/>
    </xf>
    <xf numFmtId="0" fontId="12" fillId="12" borderId="49" xfId="0" applyFont="1" applyFill="1" applyBorder="1" applyAlignment="1">
      <alignment horizontal="center"/>
    </xf>
    <xf numFmtId="0" fontId="34" fillId="6" borderId="47" xfId="0" applyFont="1" applyFill="1" applyBorder="1" applyAlignment="1">
      <alignment horizontal="center" wrapText="1"/>
    </xf>
    <xf numFmtId="0" fontId="34" fillId="6" borderId="51" xfId="0" applyFont="1" applyFill="1" applyBorder="1" applyAlignment="1">
      <alignment horizontal="center" wrapText="1"/>
    </xf>
    <xf numFmtId="0" fontId="34" fillId="6" borderId="53" xfId="0" applyFont="1" applyFill="1" applyBorder="1" applyAlignment="1">
      <alignment horizont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left"/>
    </xf>
    <xf numFmtId="0" fontId="34" fillId="8" borderId="5" xfId="0" applyFont="1" applyFill="1" applyBorder="1" applyAlignment="1">
      <alignment horizontal="left"/>
    </xf>
    <xf numFmtId="0" fontId="34" fillId="8" borderId="6" xfId="0" applyFont="1" applyFill="1" applyBorder="1" applyAlignment="1">
      <alignment horizontal="left"/>
    </xf>
    <xf numFmtId="0" fontId="12" fillId="5" borderId="57" xfId="0" applyFont="1" applyFill="1" applyBorder="1" applyAlignment="1">
      <alignment horizontal="left"/>
    </xf>
    <xf numFmtId="0" fontId="36" fillId="5" borderId="58" xfId="0" applyFont="1" applyFill="1" applyBorder="1" applyAlignment="1">
      <alignment horizontal="left"/>
    </xf>
    <xf numFmtId="0" fontId="6" fillId="9" borderId="40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25" fillId="0" borderId="40" xfId="19" applyFont="1" applyBorder="1" applyAlignment="1">
      <alignment horizontal="center" vertical="center"/>
      <protection/>
    </xf>
    <xf numFmtId="0" fontId="25" fillId="0" borderId="44" xfId="19" applyFont="1" applyBorder="1" applyAlignment="1">
      <alignment horizontal="center" vertical="center"/>
      <protection/>
    </xf>
    <xf numFmtId="0" fontId="25" fillId="0" borderId="49" xfId="19" applyFont="1" applyBorder="1" applyAlignment="1">
      <alignment horizontal="center" vertical="center"/>
      <protection/>
    </xf>
    <xf numFmtId="0" fontId="25" fillId="0" borderId="0" xfId="19" applyFont="1" applyAlignment="1">
      <alignment horizontal="left"/>
      <protection/>
    </xf>
    <xf numFmtId="0" fontId="26" fillId="0" borderId="56" xfId="19" applyFont="1" applyBorder="1" applyAlignment="1">
      <alignment horizontal="left"/>
      <protection/>
    </xf>
    <xf numFmtId="0" fontId="8" fillId="0" borderId="56" xfId="17" applyBorder="1" applyAlignment="1">
      <alignment/>
      <protection/>
    </xf>
  </cellXfs>
  <cellStyles count="13">
    <cellStyle name="Normal" xfId="0"/>
    <cellStyle name="Βασικό_anti ΣΥΝ. ΑΤΥΧ.2008-2007" xfId="15"/>
    <cellStyle name="Βασικό_Γρ. Υφυπουργού (Αίτια,ώρες,ημέρες 3μηνο 09-10)" xfId="16"/>
    <cellStyle name="Βασικό_ΣΥΝ. ΑΤΥΧ.2010-2009" xfId="17"/>
    <cellStyle name="Βασικό_ΣΥΝΟΛΟ ΜΕΘΗΣ-ΤΑΧΥΤΗΤΑΣ 2008-2007" xfId="18"/>
    <cellStyle name="Βασικό_ΤΑΞΙΝΟΜΗΣΗ 2006" xfId="19"/>
    <cellStyle name="Comma" xfId="20"/>
    <cellStyle name="Comma [0]" xfId="21"/>
    <cellStyle name="Currency" xfId="22"/>
    <cellStyle name="Currency [0]" xfId="23"/>
    <cellStyle name="Percent" xfId="24"/>
    <cellStyle name="Hyperlink" xfId="25"/>
    <cellStyle name="Followed Hyperlink" xfId="26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6896100" y="6838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7372350"/>
          <a:ext cx="56578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Συγκριτικός πίνακας τροχαίων ατυχημάτων &amp; παθόντων</a:t>
          </a:r>
          <a:r>
            <a:rPr lang="en-US" cap="none" sz="1600" b="1" i="0" u="none" baseline="0">
              <a:solidFill>
                <a:srgbClr val="FF0000"/>
              </a:solidFill>
            </a:rPr>
            <a:t>     </a:t>
          </a:r>
          <a:r>
            <a:rPr lang="en-US" cap="none" sz="1600" b="1" i="0" u="none" baseline="0"/>
            <a:t>2009 και  2008  </a:t>
          </a:r>
          <a:r>
            <a:rPr lang="en-US" cap="none" sz="1600" b="1" i="0" u="none" baseline="0">
              <a:solidFill>
                <a:srgbClr val="FF0000"/>
              </a:solidFill>
            </a:rPr>
            <a:t>(Επικράτεια).</a:t>
          </a:r>
          <a:r>
            <a:rPr lang="en-US" cap="none" sz="1600" b="1" i="0" u="none" baseline="0"/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1190625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76325"/>
          <a:ext cx="798195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/>
            <a:t>ΠΙΝΑΚΑΣ ΠΑΡΑΒΑΣΕΩΝ ΜΕΘΗΣ ΟΔΗΓΩΝ Α’ ΕΞΑΜΗΝΟΥ 2010-2009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8648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ΔΙΕΥΘΥΝΣΗ ΤΡΟΧΑΙΑΣ/Υ.Δ.Τ.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114300</xdr:rowOff>
    </xdr:from>
    <xdr:to>
      <xdr:col>5</xdr:col>
      <xdr:colOff>19050</xdr:colOff>
      <xdr:row>4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200150"/>
          <a:ext cx="6324600" cy="609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ΠΙΝΑΚΑΣ ΠΑΡΑΒΑΣΕΩΝ ΜΕΘΗΣ ΟΔΗΓΩΝ 
Α’ ΕΞΑΜΗΝΟΥ  2010 και  2009</a:t>
          </a:r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4</xdr:col>
      <xdr:colOff>1076325</xdr:colOff>
      <xdr:row>15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4267200"/>
          <a:ext cx="6324600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ΠΙΝΑΚΑΣ ΠΑΡΑΒΑΣΕΩΝ ΤΑΧΥΤΗΤΑΣ 
 6ΜΗΝΟΥ  2010 και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1" max="1" width="21.57421875" style="40" customWidth="1"/>
    <col min="2" max="2" width="16.57421875" style="40" customWidth="1"/>
    <col min="3" max="3" width="16.421875" style="40" customWidth="1"/>
    <col min="4" max="4" width="16.00390625" style="40" customWidth="1"/>
    <col min="5" max="5" width="14.57421875" style="40" customWidth="1"/>
    <col min="6" max="7" width="9.140625" style="40" customWidth="1"/>
    <col min="8" max="8" width="18.57421875" style="40" bestFit="1" customWidth="1"/>
    <col min="9" max="16384" width="9.140625" style="40" customWidth="1"/>
  </cols>
  <sheetData>
    <row r="1" spans="1:4" ht="20.25">
      <c r="A1" s="39" t="s">
        <v>5</v>
      </c>
      <c r="B1" s="39"/>
      <c r="C1" s="39"/>
      <c r="D1" s="39"/>
    </row>
    <row r="2" spans="1:4" ht="20.25">
      <c r="A2" s="314" t="s">
        <v>29</v>
      </c>
      <c r="B2" s="314"/>
      <c r="C2" s="314"/>
      <c r="D2" s="314"/>
    </row>
    <row r="3" spans="1:4" ht="21.75" customHeight="1">
      <c r="A3" s="314" t="s">
        <v>7</v>
      </c>
      <c r="B3" s="314"/>
      <c r="C3" s="314"/>
      <c r="D3" s="314"/>
    </row>
    <row r="4" spans="1:4" ht="21.75" customHeight="1">
      <c r="A4" s="39"/>
      <c r="B4" s="39"/>
      <c r="C4" s="39"/>
      <c r="D4" s="39"/>
    </row>
    <row r="5" spans="1:4" ht="21.75" customHeight="1" thickBot="1">
      <c r="A5" s="39"/>
      <c r="B5" s="39"/>
      <c r="C5" s="39"/>
      <c r="D5" s="39"/>
    </row>
    <row r="6" spans="1:5" ht="51" customHeight="1" thickBot="1">
      <c r="A6" s="315" t="s">
        <v>306</v>
      </c>
      <c r="B6" s="316"/>
      <c r="C6" s="316"/>
      <c r="D6" s="316"/>
      <c r="E6" s="317"/>
    </row>
    <row r="7" ht="48.75" customHeight="1" thickBot="1">
      <c r="C7" s="304"/>
    </row>
    <row r="8" spans="1:5" ht="45" customHeight="1">
      <c r="A8" s="41" t="s">
        <v>30</v>
      </c>
      <c r="B8" s="42">
        <v>2010</v>
      </c>
      <c r="C8" s="42">
        <v>2009</v>
      </c>
      <c r="D8" s="42" t="s">
        <v>31</v>
      </c>
      <c r="E8" s="43" t="s">
        <v>32</v>
      </c>
    </row>
    <row r="9" spans="1:5" ht="30.75" customHeight="1">
      <c r="A9" s="44" t="s">
        <v>33</v>
      </c>
      <c r="B9" s="45">
        <v>525</v>
      </c>
      <c r="C9" s="45">
        <v>626</v>
      </c>
      <c r="D9" s="46">
        <f>SUM(B9-C9)</f>
        <v>-101</v>
      </c>
      <c r="E9" s="47">
        <f>SUM(B9-C9)/C9</f>
        <v>-0.16134185303514376</v>
      </c>
    </row>
    <row r="10" spans="1:5" ht="35.25" customHeight="1">
      <c r="A10" s="44" t="s">
        <v>34</v>
      </c>
      <c r="B10" s="45">
        <v>656</v>
      </c>
      <c r="C10" s="45">
        <v>676</v>
      </c>
      <c r="D10" s="46">
        <f>SUM(B10-C10)</f>
        <v>-20</v>
      </c>
      <c r="E10" s="48">
        <f>SUM(B10-C10)/C10</f>
        <v>-0.029585798816568046</v>
      </c>
    </row>
    <row r="11" spans="1:10" ht="30" customHeight="1" thickBot="1">
      <c r="A11" s="49" t="s">
        <v>35</v>
      </c>
      <c r="B11" s="50">
        <v>6413</v>
      </c>
      <c r="C11" s="50">
        <v>5957</v>
      </c>
      <c r="D11" s="51">
        <f>SUM(B11-C11)</f>
        <v>456</v>
      </c>
      <c r="E11" s="52">
        <f>SUM(B11-C11)/C11</f>
        <v>0.07654859828772873</v>
      </c>
      <c r="J11" s="53"/>
    </row>
    <row r="12" spans="1:5" ht="48" customHeight="1" thickBot="1">
      <c r="A12" s="54"/>
      <c r="B12" s="55"/>
      <c r="C12" s="55"/>
      <c r="D12" s="55"/>
      <c r="E12" s="56"/>
    </row>
    <row r="13" spans="1:5" ht="45" customHeight="1">
      <c r="A13" s="41" t="s">
        <v>36</v>
      </c>
      <c r="B13" s="42">
        <v>2010</v>
      </c>
      <c r="C13" s="42">
        <v>2009</v>
      </c>
      <c r="D13" s="42" t="s">
        <v>31</v>
      </c>
      <c r="E13" s="43" t="s">
        <v>32</v>
      </c>
    </row>
    <row r="14" spans="1:5" ht="33.75" customHeight="1">
      <c r="A14" s="57" t="s">
        <v>37</v>
      </c>
      <c r="B14" s="45">
        <v>571</v>
      </c>
      <c r="C14" s="45">
        <v>695</v>
      </c>
      <c r="D14" s="58">
        <f>SUM(B14-C14)</f>
        <v>-124</v>
      </c>
      <c r="E14" s="47">
        <f>SUM(B14-C14)/C14</f>
        <v>-0.17841726618705037</v>
      </c>
    </row>
    <row r="15" spans="1:5" ht="22.5" customHeight="1">
      <c r="A15" s="311"/>
      <c r="B15" s="312"/>
      <c r="C15" s="312"/>
      <c r="D15" s="312"/>
      <c r="E15" s="313"/>
    </row>
    <row r="16" spans="1:5" ht="42.75" customHeight="1">
      <c r="A16" s="59" t="s">
        <v>38</v>
      </c>
      <c r="B16" s="45">
        <v>781</v>
      </c>
      <c r="C16" s="45">
        <v>808</v>
      </c>
      <c r="D16" s="58">
        <f>SUM(B16-C16)</f>
        <v>-27</v>
      </c>
      <c r="E16" s="47">
        <f>SUM(B16-C16)/C16</f>
        <v>-0.03341584158415842</v>
      </c>
    </row>
    <row r="17" spans="1:5" ht="42" customHeight="1" thickBot="1">
      <c r="A17" s="60" t="s">
        <v>39</v>
      </c>
      <c r="B17" s="50">
        <v>8662</v>
      </c>
      <c r="C17" s="50">
        <v>8130</v>
      </c>
      <c r="D17" s="51">
        <f>SUM(B17-C17)</f>
        <v>532</v>
      </c>
      <c r="E17" s="61">
        <f>SUM(B17-C17)/C17</f>
        <v>0.06543665436654367</v>
      </c>
    </row>
    <row r="18" spans="1:5" ht="24.75" customHeight="1">
      <c r="A18" s="62"/>
      <c r="B18" s="63"/>
      <c r="C18" s="63"/>
      <c r="D18" s="64"/>
      <c r="E18" s="65"/>
    </row>
    <row r="19" ht="12.75">
      <c r="A19" s="40" t="s">
        <v>40</v>
      </c>
    </row>
    <row r="23" spans="4:5" ht="15.75">
      <c r="D23" s="66"/>
      <c r="E23" s="67"/>
    </row>
    <row r="24" spans="4:5" ht="15.75">
      <c r="D24" s="68"/>
      <c r="E24" s="69"/>
    </row>
    <row r="25" spans="4:5" ht="15.75">
      <c r="D25" s="68"/>
      <c r="E25" s="67"/>
    </row>
    <row r="26" ht="15">
      <c r="D26" s="70"/>
    </row>
  </sheetData>
  <mergeCells count="4">
    <mergeCell ref="A15:E15"/>
    <mergeCell ref="A2:D2"/>
    <mergeCell ref="A3:D3"/>
    <mergeCell ref="A6:E6"/>
  </mergeCells>
  <conditionalFormatting sqref="E14 E16:E18 E9:E11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480314960629921" right="0.5905511811023623" top="0.47" bottom="0.3937007874015748" header="0.6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20" sqref="B20"/>
    </sheetView>
  </sheetViews>
  <sheetFormatPr defaultColWidth="9.140625" defaultRowHeight="12.75"/>
  <cols>
    <col min="1" max="1" width="41.57421875" style="0" customWidth="1"/>
    <col min="2" max="2" width="14.8515625" style="0" customWidth="1"/>
    <col min="3" max="3" width="14.421875" style="0" bestFit="1" customWidth="1"/>
    <col min="4" max="4" width="10.7109375" style="0" customWidth="1"/>
    <col min="5" max="5" width="5.00390625" style="0" customWidth="1"/>
    <col min="6" max="6" width="13.7109375" style="0" customWidth="1"/>
    <col min="7" max="7" width="16.421875" style="0" customWidth="1"/>
    <col min="8" max="8" width="11.8515625" style="0" customWidth="1"/>
    <col min="10" max="10" width="10.00390625" style="0" bestFit="1" customWidth="1"/>
    <col min="22" max="22" width="10.57421875" style="0" customWidth="1"/>
    <col min="23" max="23" width="13.00390625" style="0" customWidth="1"/>
  </cols>
  <sheetData>
    <row r="1" spans="1:9" ht="15.75">
      <c r="A1" s="268" t="s">
        <v>5</v>
      </c>
      <c r="B1" s="268"/>
      <c r="C1" s="268"/>
      <c r="D1" s="268"/>
      <c r="E1" s="268"/>
      <c r="F1" s="268"/>
      <c r="G1" s="268"/>
      <c r="H1" s="268"/>
      <c r="I1" s="268"/>
    </row>
    <row r="2" spans="1:9" ht="15.75">
      <c r="A2" s="269" t="s">
        <v>29</v>
      </c>
      <c r="B2" s="269"/>
      <c r="C2" s="269"/>
      <c r="D2" s="269"/>
      <c r="E2" s="269"/>
      <c r="F2" s="269"/>
      <c r="G2" s="269"/>
      <c r="H2" s="269"/>
      <c r="I2" s="269"/>
    </row>
    <row r="3" spans="1:9" ht="15.75">
      <c r="A3" s="269" t="s">
        <v>7</v>
      </c>
      <c r="B3" s="269"/>
      <c r="C3" s="269"/>
      <c r="D3" s="269"/>
      <c r="E3" s="269"/>
      <c r="F3" s="269"/>
      <c r="G3" s="269"/>
      <c r="H3" s="269"/>
      <c r="I3" s="269"/>
    </row>
    <row r="4" ht="9.75" customHeight="1" thickBot="1"/>
    <row r="5" spans="1:10" ht="21" thickBot="1">
      <c r="A5" s="322" t="s">
        <v>307</v>
      </c>
      <c r="B5" s="323"/>
      <c r="C5" s="323"/>
      <c r="D5" s="323"/>
      <c r="E5" s="323"/>
      <c r="F5" s="323"/>
      <c r="G5" s="323"/>
      <c r="H5" s="323"/>
      <c r="I5" s="323"/>
      <c r="J5" s="324"/>
    </row>
    <row r="6" ht="12.75" customHeight="1" thickBot="1"/>
    <row r="7" spans="1:10" ht="33" customHeight="1">
      <c r="A7" s="270" t="s">
        <v>303</v>
      </c>
      <c r="B7" s="271">
        <v>2009</v>
      </c>
      <c r="C7" s="271">
        <v>2010</v>
      </c>
      <c r="D7" s="272" t="s">
        <v>296</v>
      </c>
      <c r="E7" s="273"/>
      <c r="F7" s="325" t="s">
        <v>304</v>
      </c>
      <c r="G7" s="326"/>
      <c r="H7" s="274">
        <v>2009</v>
      </c>
      <c r="I7" s="274">
        <v>2010</v>
      </c>
      <c r="J7" s="275" t="s">
        <v>296</v>
      </c>
    </row>
    <row r="8" spans="1:12" ht="15">
      <c r="A8" s="205" t="s">
        <v>108</v>
      </c>
      <c r="B8" s="166">
        <v>3953</v>
      </c>
      <c r="C8" s="166">
        <v>1737</v>
      </c>
      <c r="D8" s="276">
        <f>SUM(C8-B8)/B8</f>
        <v>-0.5605868960283329</v>
      </c>
      <c r="E8" s="277"/>
      <c r="F8" s="318" t="s">
        <v>215</v>
      </c>
      <c r="G8" s="319"/>
      <c r="H8" s="278">
        <v>1015</v>
      </c>
      <c r="I8" s="278">
        <v>918</v>
      </c>
      <c r="J8" s="279">
        <f aca="true" t="shared" si="0" ref="J8:J14">SUM(I8-H8)/H8</f>
        <v>-0.09556650246305419</v>
      </c>
      <c r="K8" s="30"/>
      <c r="L8" s="30"/>
    </row>
    <row r="9" spans="1:12" ht="15">
      <c r="A9" s="205" t="s">
        <v>111</v>
      </c>
      <c r="B9" s="166">
        <v>8131</v>
      </c>
      <c r="C9" s="166">
        <v>3871</v>
      </c>
      <c r="D9" s="276">
        <f>SUM(C9-B9)/B9</f>
        <v>-0.5239207969499446</v>
      </c>
      <c r="E9" s="277"/>
      <c r="F9" s="318" t="s">
        <v>218</v>
      </c>
      <c r="G9" s="319"/>
      <c r="H9" s="278">
        <v>2346</v>
      </c>
      <c r="I9" s="278">
        <v>898</v>
      </c>
      <c r="J9" s="279">
        <f t="shared" si="0"/>
        <v>-0.6172208013640239</v>
      </c>
      <c r="K9" s="30"/>
      <c r="L9" s="30"/>
    </row>
    <row r="10" spans="1:12" ht="15">
      <c r="A10" s="205" t="s">
        <v>115</v>
      </c>
      <c r="B10" s="166">
        <v>2691</v>
      </c>
      <c r="C10" s="166">
        <v>1986</v>
      </c>
      <c r="D10" s="276">
        <f>SUM(C10-B10)/B10</f>
        <v>-0.26198439241917504</v>
      </c>
      <c r="E10" s="277"/>
      <c r="F10" s="318" t="s">
        <v>220</v>
      </c>
      <c r="G10" s="319"/>
      <c r="H10" s="278">
        <v>1913</v>
      </c>
      <c r="I10" s="278">
        <v>717</v>
      </c>
      <c r="J10" s="279">
        <f t="shared" si="0"/>
        <v>-0.6251960271824359</v>
      </c>
      <c r="K10" s="30"/>
      <c r="L10" s="30"/>
    </row>
    <row r="11" spans="1:12" ht="16.5" thickBot="1">
      <c r="A11" s="280" t="s">
        <v>297</v>
      </c>
      <c r="B11" s="281">
        <f>SUM(B8:B10)</f>
        <v>14775</v>
      </c>
      <c r="C11" s="281">
        <f>SUM(C8:C10)</f>
        <v>7594</v>
      </c>
      <c r="D11" s="282">
        <f>SUM(C11-B11)/B11</f>
        <v>-0.48602368866328255</v>
      </c>
      <c r="E11" s="283"/>
      <c r="F11" s="318" t="s">
        <v>223</v>
      </c>
      <c r="G11" s="319"/>
      <c r="H11" s="278">
        <v>1756</v>
      </c>
      <c r="I11" s="278">
        <v>886</v>
      </c>
      <c r="J11" s="279">
        <f t="shared" si="0"/>
        <v>-0.49544419134396356</v>
      </c>
      <c r="K11" s="30"/>
      <c r="L11" s="30"/>
    </row>
    <row r="12" spans="6:10" ht="15" customHeight="1" thickBot="1">
      <c r="F12" s="318" t="s">
        <v>226</v>
      </c>
      <c r="G12" s="319"/>
      <c r="H12" s="278">
        <v>2809</v>
      </c>
      <c r="I12" s="278">
        <v>1359</v>
      </c>
      <c r="J12" s="279">
        <f t="shared" si="0"/>
        <v>-0.5161979352082592</v>
      </c>
    </row>
    <row r="13" spans="1:12" ht="15">
      <c r="A13" s="174" t="s">
        <v>134</v>
      </c>
      <c r="B13" s="284">
        <v>3790</v>
      </c>
      <c r="C13" s="284">
        <v>3048</v>
      </c>
      <c r="D13" s="285">
        <f>SUM(C13-B13)/B13</f>
        <v>-0.19577836411609498</v>
      </c>
      <c r="E13" s="286"/>
      <c r="F13" s="318" t="s">
        <v>229</v>
      </c>
      <c r="G13" s="319"/>
      <c r="H13" s="278">
        <v>2167</v>
      </c>
      <c r="I13" s="278">
        <v>1323</v>
      </c>
      <c r="J13" s="279">
        <f t="shared" si="0"/>
        <v>-0.3894785417628057</v>
      </c>
      <c r="K13" s="30"/>
      <c r="L13" s="30"/>
    </row>
    <row r="14" spans="1:12" ht="15.75" thickBot="1">
      <c r="A14" s="287" t="s">
        <v>138</v>
      </c>
      <c r="B14" s="288">
        <v>10985</v>
      </c>
      <c r="C14" s="288">
        <v>4546</v>
      </c>
      <c r="D14" s="289">
        <f>SUM(C14-B14)/B14</f>
        <v>-0.5861629494765589</v>
      </c>
      <c r="E14" s="286"/>
      <c r="F14" s="320" t="s">
        <v>298</v>
      </c>
      <c r="G14" s="321"/>
      <c r="H14" s="290">
        <v>2769</v>
      </c>
      <c r="I14" s="290">
        <v>1493</v>
      </c>
      <c r="J14" s="291">
        <f t="shared" si="0"/>
        <v>-0.4608161791260383</v>
      </c>
      <c r="K14" s="30"/>
      <c r="L14" s="30"/>
    </row>
    <row r="15" spans="2:10" ht="18.75" customHeight="1">
      <c r="B15" s="30"/>
      <c r="C15" s="30"/>
      <c r="D15" s="30"/>
      <c r="E15" s="30"/>
      <c r="F15" s="329"/>
      <c r="G15" s="329"/>
      <c r="H15" s="292"/>
      <c r="I15" s="292"/>
      <c r="J15" s="293"/>
    </row>
    <row r="16" spans="2:8" ht="16.5" thickBot="1">
      <c r="B16" s="294"/>
      <c r="C16" s="294"/>
      <c r="E16" s="295"/>
      <c r="H16" s="30"/>
    </row>
    <row r="17" spans="1:8" ht="25.5" customHeight="1">
      <c r="A17" s="296" t="s">
        <v>243</v>
      </c>
      <c r="B17" s="274">
        <v>2009</v>
      </c>
      <c r="C17" s="274">
        <v>2010</v>
      </c>
      <c r="D17" s="275" t="s">
        <v>296</v>
      </c>
      <c r="H17" s="292"/>
    </row>
    <row r="18" spans="1:4" ht="27.75" customHeight="1" thickBot="1">
      <c r="A18" s="297" t="s">
        <v>97</v>
      </c>
      <c r="B18" s="278">
        <v>1382</v>
      </c>
      <c r="C18" s="278">
        <v>582</v>
      </c>
      <c r="D18" s="279">
        <f aca="true" t="shared" si="1" ref="D18:D28">SUM(C18-B18)/B18</f>
        <v>-0.5788712011577424</v>
      </c>
    </row>
    <row r="19" spans="1:10" ht="27" customHeight="1">
      <c r="A19" s="298" t="s">
        <v>248</v>
      </c>
      <c r="B19" s="278">
        <v>281</v>
      </c>
      <c r="C19" s="278">
        <v>191</v>
      </c>
      <c r="D19" s="279">
        <f t="shared" si="1"/>
        <v>-0.3202846975088968</v>
      </c>
      <c r="F19" s="327" t="s">
        <v>305</v>
      </c>
      <c r="G19" s="328"/>
      <c r="H19" s="299">
        <v>2009</v>
      </c>
      <c r="I19" s="299">
        <v>2010</v>
      </c>
      <c r="J19" s="300" t="s">
        <v>296</v>
      </c>
    </row>
    <row r="20" spans="1:10" ht="15">
      <c r="A20" s="298" t="s">
        <v>250</v>
      </c>
      <c r="B20" s="278">
        <v>999</v>
      </c>
      <c r="C20" s="278">
        <v>542</v>
      </c>
      <c r="D20" s="279">
        <f t="shared" si="1"/>
        <v>-0.4574574574574575</v>
      </c>
      <c r="F20" s="318" t="s">
        <v>185</v>
      </c>
      <c r="G20" s="319"/>
      <c r="H20" s="278">
        <v>929</v>
      </c>
      <c r="I20" s="278">
        <v>761</v>
      </c>
      <c r="J20" s="279">
        <f aca="true" t="shared" si="2" ref="J20:J26">SUM(I20-H20)/H20</f>
        <v>-0.18083961248654468</v>
      </c>
    </row>
    <row r="21" spans="1:10" ht="15">
      <c r="A21" s="298" t="s">
        <v>252</v>
      </c>
      <c r="B21" s="278">
        <v>1448</v>
      </c>
      <c r="C21" s="278">
        <v>861</v>
      </c>
      <c r="D21" s="279">
        <f t="shared" si="1"/>
        <v>-0.4053867403314917</v>
      </c>
      <c r="F21" s="318" t="s">
        <v>188</v>
      </c>
      <c r="G21" s="319"/>
      <c r="H21" s="278">
        <v>1138</v>
      </c>
      <c r="I21" s="278">
        <v>679</v>
      </c>
      <c r="J21" s="279">
        <f t="shared" si="2"/>
        <v>-0.4033391915641476</v>
      </c>
    </row>
    <row r="22" spans="1:10" ht="15">
      <c r="A22" s="298" t="s">
        <v>117</v>
      </c>
      <c r="B22" s="278">
        <v>340</v>
      </c>
      <c r="C22" s="278">
        <v>258</v>
      </c>
      <c r="D22" s="279">
        <f t="shared" si="1"/>
        <v>-0.2411764705882353</v>
      </c>
      <c r="F22" s="318" t="s">
        <v>191</v>
      </c>
      <c r="G22" s="319"/>
      <c r="H22" s="278">
        <v>1003</v>
      </c>
      <c r="I22" s="278">
        <v>614</v>
      </c>
      <c r="J22" s="279">
        <f t="shared" si="2"/>
        <v>-0.38783649052841473</v>
      </c>
    </row>
    <row r="23" spans="1:10" ht="15">
      <c r="A23" s="298" t="s">
        <v>254</v>
      </c>
      <c r="B23" s="278">
        <v>2243</v>
      </c>
      <c r="C23" s="278">
        <v>965</v>
      </c>
      <c r="D23" s="279">
        <f t="shared" si="1"/>
        <v>-0.5697726259473919</v>
      </c>
      <c r="F23" s="318" t="s">
        <v>194</v>
      </c>
      <c r="G23" s="319"/>
      <c r="H23" s="278">
        <v>1826</v>
      </c>
      <c r="I23" s="278">
        <v>863</v>
      </c>
      <c r="J23" s="279">
        <f t="shared" si="2"/>
        <v>-0.5273822562979189</v>
      </c>
    </row>
    <row r="24" spans="1:10" ht="15">
      <c r="A24" s="298" t="s">
        <v>154</v>
      </c>
      <c r="B24" s="278">
        <v>5682</v>
      </c>
      <c r="C24" s="278">
        <v>3195</v>
      </c>
      <c r="D24" s="279">
        <f t="shared" si="1"/>
        <v>-0.43769799366420276</v>
      </c>
      <c r="F24" s="318" t="s">
        <v>197</v>
      </c>
      <c r="G24" s="319"/>
      <c r="H24" s="278">
        <v>3548</v>
      </c>
      <c r="I24" s="278">
        <v>1455</v>
      </c>
      <c r="J24" s="279">
        <f t="shared" si="2"/>
        <v>-0.5899098083427283</v>
      </c>
    </row>
    <row r="25" spans="1:10" ht="15">
      <c r="A25" s="301" t="s">
        <v>299</v>
      </c>
      <c r="B25" s="278">
        <v>137</v>
      </c>
      <c r="C25" s="278">
        <v>90</v>
      </c>
      <c r="D25" s="279">
        <f t="shared" si="1"/>
        <v>-0.34306569343065696</v>
      </c>
      <c r="F25" s="318" t="s">
        <v>199</v>
      </c>
      <c r="G25" s="319"/>
      <c r="H25" s="278">
        <v>2882</v>
      </c>
      <c r="I25" s="278">
        <v>1630</v>
      </c>
      <c r="J25" s="279">
        <f t="shared" si="2"/>
        <v>-0.4344205412907703</v>
      </c>
    </row>
    <row r="26" spans="1:10" ht="15.75" thickBot="1">
      <c r="A26" s="301" t="s">
        <v>300</v>
      </c>
      <c r="B26" s="278">
        <v>460</v>
      </c>
      <c r="C26" s="278">
        <v>207</v>
      </c>
      <c r="D26" s="279">
        <f t="shared" si="1"/>
        <v>-0.55</v>
      </c>
      <c r="F26" s="320" t="s">
        <v>202</v>
      </c>
      <c r="G26" s="321"/>
      <c r="H26" s="290">
        <v>3449</v>
      </c>
      <c r="I26" s="290">
        <v>1592</v>
      </c>
      <c r="J26" s="291">
        <f t="shared" si="2"/>
        <v>-0.5384169324441868</v>
      </c>
    </row>
    <row r="27" spans="1:4" ht="15">
      <c r="A27" s="301" t="s">
        <v>301</v>
      </c>
      <c r="B27" s="278">
        <v>1494</v>
      </c>
      <c r="C27" s="278">
        <v>661</v>
      </c>
      <c r="D27" s="279">
        <f t="shared" si="1"/>
        <v>-0.5575635876840697</v>
      </c>
    </row>
    <row r="28" spans="1:9" ht="15.75" thickBot="1">
      <c r="A28" s="302" t="s">
        <v>302</v>
      </c>
      <c r="B28" s="290">
        <v>1893</v>
      </c>
      <c r="C28" s="290">
        <v>864</v>
      </c>
      <c r="D28" s="291">
        <f t="shared" si="1"/>
        <v>-0.5435816164817749</v>
      </c>
      <c r="I28" s="30"/>
    </row>
    <row r="30" spans="2:9" ht="15">
      <c r="B30" s="30"/>
      <c r="C30" s="30"/>
      <c r="H30" s="303"/>
      <c r="I30" s="295"/>
    </row>
    <row r="31" spans="8:9" ht="15">
      <c r="H31" s="303"/>
      <c r="I31" s="295"/>
    </row>
    <row r="32" spans="2:8" ht="15.75">
      <c r="B32" s="294"/>
      <c r="C32" s="294"/>
      <c r="H32" s="21"/>
    </row>
    <row r="40" spans="3:4" ht="19.5" customHeight="1">
      <c r="C40" s="30"/>
      <c r="D40" s="30"/>
    </row>
    <row r="41" ht="9.75" customHeight="1"/>
  </sheetData>
  <mergeCells count="18">
    <mergeCell ref="F19:G19"/>
    <mergeCell ref="F20:G20"/>
    <mergeCell ref="F15:G15"/>
    <mergeCell ref="F14:G14"/>
    <mergeCell ref="A5:J5"/>
    <mergeCell ref="F11:G11"/>
    <mergeCell ref="F12:G12"/>
    <mergeCell ref="F13:G13"/>
    <mergeCell ref="F7:G7"/>
    <mergeCell ref="F8:G8"/>
    <mergeCell ref="F9:G9"/>
    <mergeCell ref="F10:G10"/>
    <mergeCell ref="F25:G25"/>
    <mergeCell ref="F26:G26"/>
    <mergeCell ref="F21:G21"/>
    <mergeCell ref="F22:G22"/>
    <mergeCell ref="F23:G23"/>
    <mergeCell ref="F24:G24"/>
  </mergeCells>
  <printOptions/>
  <pageMargins left="0.32" right="0.28" top="0.48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workbookViewId="0" topLeftCell="A37">
      <selection activeCell="L26" sqref="L26"/>
    </sheetView>
  </sheetViews>
  <sheetFormatPr defaultColWidth="9.140625" defaultRowHeight="12.75"/>
  <cols>
    <col min="1" max="1" width="49.8515625" style="241" customWidth="1"/>
    <col min="2" max="2" width="8.421875" style="241" customWidth="1"/>
    <col min="3" max="3" width="14.421875" style="241" bestFit="1" customWidth="1"/>
    <col min="4" max="4" width="2.140625" style="241" customWidth="1"/>
    <col min="5" max="5" width="40.57421875" style="241" customWidth="1"/>
    <col min="6" max="6" width="7.8515625" style="241" customWidth="1"/>
    <col min="7" max="7" width="14.00390625" style="241" customWidth="1"/>
    <col min="8" max="62" width="9.140625" style="241" customWidth="1"/>
    <col min="63" max="63" width="9.140625" style="242" customWidth="1"/>
    <col min="64" max="64" width="9.140625" style="241" customWidth="1"/>
    <col min="65" max="65" width="8.8515625" style="241" customWidth="1"/>
    <col min="66" max="73" width="7.421875" style="241" customWidth="1"/>
    <col min="74" max="74" width="6.7109375" style="241" customWidth="1"/>
    <col min="75" max="75" width="9.140625" style="241" customWidth="1"/>
    <col min="76" max="76" width="10.421875" style="241" customWidth="1"/>
    <col min="77" max="77" width="8.28125" style="241" customWidth="1"/>
    <col min="78" max="83" width="9.140625" style="241" customWidth="1"/>
    <col min="84" max="84" width="7.7109375" style="241" customWidth="1"/>
    <col min="85" max="16384" width="9.140625" style="241" customWidth="1"/>
  </cols>
  <sheetData>
    <row r="1" s="222" customFormat="1" ht="21.75" customHeight="1">
      <c r="A1" s="221" t="s">
        <v>41</v>
      </c>
    </row>
    <row r="2" s="222" customFormat="1" ht="21.75" customHeight="1">
      <c r="A2" s="221" t="s">
        <v>42</v>
      </c>
    </row>
    <row r="3" s="222" customFormat="1" ht="21.75" customHeight="1">
      <c r="A3" s="221" t="s">
        <v>43</v>
      </c>
    </row>
    <row r="4" s="222" customFormat="1" ht="26.25" customHeight="1" thickBot="1"/>
    <row r="5" spans="1:6" s="222" customFormat="1" ht="29.25" customHeight="1" thickBot="1">
      <c r="A5" s="334" t="s">
        <v>308</v>
      </c>
      <c r="B5" s="335"/>
      <c r="C5" s="335"/>
      <c r="D5" s="335"/>
      <c r="E5" s="335"/>
      <c r="F5" s="336"/>
    </row>
    <row r="6" s="222" customFormat="1" ht="24" customHeight="1" thickBot="1"/>
    <row r="7" spans="1:7" s="222" customFormat="1" ht="52.5" customHeight="1" thickBot="1">
      <c r="A7" s="332" t="s">
        <v>243</v>
      </c>
      <c r="B7" s="333"/>
      <c r="C7" s="223" t="s">
        <v>244</v>
      </c>
      <c r="E7" s="307" t="s">
        <v>245</v>
      </c>
      <c r="F7" s="308"/>
      <c r="G7" s="224" t="s">
        <v>244</v>
      </c>
    </row>
    <row r="8" spans="1:7" s="222" customFormat="1" ht="16.5">
      <c r="A8" s="225" t="s">
        <v>246</v>
      </c>
      <c r="B8" s="226">
        <v>108</v>
      </c>
      <c r="C8" s="227">
        <f>SUM(B8/B21)</f>
        <v>0.2057142857142857</v>
      </c>
      <c r="E8" s="228" t="s">
        <v>247</v>
      </c>
      <c r="F8" s="229">
        <v>291</v>
      </c>
      <c r="G8" s="230">
        <f>SUM(F8/F14)</f>
        <v>0.5542857142857143</v>
      </c>
    </row>
    <row r="9" spans="1:7" s="222" customFormat="1" ht="16.5">
      <c r="A9" s="231" t="s">
        <v>248</v>
      </c>
      <c r="B9" s="229">
        <v>10</v>
      </c>
      <c r="C9" s="232">
        <f>SUM(B9/B21)</f>
        <v>0.01904761904761905</v>
      </c>
      <c r="E9" s="228" t="s">
        <v>249</v>
      </c>
      <c r="F9" s="229">
        <v>36</v>
      </c>
      <c r="G9" s="230">
        <f>SUM(F9/F14)</f>
        <v>0.06857142857142857</v>
      </c>
    </row>
    <row r="10" spans="1:7" s="222" customFormat="1" ht="16.5">
      <c r="A10" s="231" t="s">
        <v>250</v>
      </c>
      <c r="B10" s="229">
        <v>72</v>
      </c>
      <c r="C10" s="232">
        <f>SUM(B10/B21)</f>
        <v>0.13714285714285715</v>
      </c>
      <c r="E10" s="228" t="s">
        <v>251</v>
      </c>
      <c r="F10" s="229">
        <v>11</v>
      </c>
      <c r="G10" s="230">
        <f>SUM(F10/F14)</f>
        <v>0.02095238095238095</v>
      </c>
    </row>
    <row r="11" spans="1:7" s="222" customFormat="1" ht="16.5">
      <c r="A11" s="231" t="s">
        <v>252</v>
      </c>
      <c r="B11" s="229">
        <v>60</v>
      </c>
      <c r="C11" s="232">
        <f>SUM(B11/B21)</f>
        <v>0.11428571428571428</v>
      </c>
      <c r="E11" s="233" t="s">
        <v>253</v>
      </c>
      <c r="F11" s="229">
        <v>156</v>
      </c>
      <c r="G11" s="230">
        <f>SUM(F11/F14)</f>
        <v>0.29714285714285715</v>
      </c>
    </row>
    <row r="12" spans="1:7" s="222" customFormat="1" ht="16.5">
      <c r="A12" s="231" t="s">
        <v>254</v>
      </c>
      <c r="B12" s="229">
        <v>23</v>
      </c>
      <c r="C12" s="232">
        <f>SUM(B12/B21)</f>
        <v>0.04380952380952381</v>
      </c>
      <c r="E12" s="228" t="s">
        <v>255</v>
      </c>
      <c r="F12" s="229">
        <v>30</v>
      </c>
      <c r="G12" s="230">
        <f>SUM(F12/F14)</f>
        <v>0.05714285714285714</v>
      </c>
    </row>
    <row r="13" spans="1:7" s="222" customFormat="1" ht="16.5">
      <c r="A13" s="234" t="s">
        <v>145</v>
      </c>
      <c r="B13" s="229">
        <v>3</v>
      </c>
      <c r="C13" s="232">
        <f>SUM(B13/B21)</f>
        <v>0.005714285714285714</v>
      </c>
      <c r="E13" s="235" t="s">
        <v>256</v>
      </c>
      <c r="F13" s="229">
        <v>1</v>
      </c>
      <c r="G13" s="230">
        <f>SUM(F13/F14)</f>
        <v>0.0019047619047619048</v>
      </c>
    </row>
    <row r="14" spans="1:7" s="222" customFormat="1" ht="16.5">
      <c r="A14" s="236" t="s">
        <v>257</v>
      </c>
      <c r="B14" s="229">
        <v>110</v>
      </c>
      <c r="C14" s="232">
        <f>SUM(B14/B21)</f>
        <v>0.20952380952380953</v>
      </c>
      <c r="E14" s="237" t="s">
        <v>258</v>
      </c>
      <c r="F14" s="238">
        <f>SUM(F8:F13)</f>
        <v>525</v>
      </c>
      <c r="G14" s="239"/>
    </row>
    <row r="15" spans="1:7" s="222" customFormat="1" ht="51" customHeight="1">
      <c r="A15" s="231" t="s">
        <v>154</v>
      </c>
      <c r="B15" s="229">
        <v>74</v>
      </c>
      <c r="C15" s="232">
        <f>SUM(B15/B21)</f>
        <v>0.14095238095238094</v>
      </c>
      <c r="E15" s="309" t="s">
        <v>259</v>
      </c>
      <c r="F15" s="310"/>
      <c r="G15" s="240" t="s">
        <v>244</v>
      </c>
    </row>
    <row r="16" spans="1:7" ht="16.5">
      <c r="A16" s="231" t="s">
        <v>260</v>
      </c>
      <c r="B16" s="229">
        <v>22</v>
      </c>
      <c r="C16" s="232">
        <f>SUM(B16/B21)</f>
        <v>0.0419047619047619</v>
      </c>
      <c r="E16" s="234" t="s">
        <v>261</v>
      </c>
      <c r="F16" s="229">
        <v>380</v>
      </c>
      <c r="G16" s="232">
        <f>SUM(F16/F20)</f>
        <v>0.6654991243432574</v>
      </c>
    </row>
    <row r="17" spans="1:7" ht="16.5">
      <c r="A17" s="243" t="s">
        <v>262</v>
      </c>
      <c r="B17" s="229">
        <v>0</v>
      </c>
      <c r="C17" s="232">
        <f>SUM(B17/B21)</f>
        <v>0</v>
      </c>
      <c r="E17" s="234" t="s">
        <v>263</v>
      </c>
      <c r="F17" s="229">
        <v>93</v>
      </c>
      <c r="G17" s="232">
        <f>SUM(F17/F20)</f>
        <v>0.1628721541155867</v>
      </c>
    </row>
    <row r="18" spans="1:7" ht="16.5">
      <c r="A18" s="234" t="s">
        <v>264</v>
      </c>
      <c r="B18" s="229">
        <v>32</v>
      </c>
      <c r="C18" s="232">
        <f>SUM(B18/B21)</f>
        <v>0.06095238095238095</v>
      </c>
      <c r="E18" s="234" t="s">
        <v>265</v>
      </c>
      <c r="F18" s="229">
        <v>98</v>
      </c>
      <c r="G18" s="232">
        <f>SUM(F18/F20)</f>
        <v>0.17162872154115585</v>
      </c>
    </row>
    <row r="19" spans="1:7" ht="16.5">
      <c r="A19" s="243" t="s">
        <v>266</v>
      </c>
      <c r="B19" s="229">
        <v>1</v>
      </c>
      <c r="C19" s="232">
        <f>SUM(B19/B21)</f>
        <v>0.0019047619047619048</v>
      </c>
      <c r="E19" s="234" t="s">
        <v>256</v>
      </c>
      <c r="F19" s="229">
        <v>0</v>
      </c>
      <c r="G19" s="232">
        <f>SUM(F19/F20)</f>
        <v>0</v>
      </c>
    </row>
    <row r="20" spans="1:7" ht="39" customHeight="1">
      <c r="A20" s="244" t="s">
        <v>267</v>
      </c>
      <c r="B20" s="229">
        <v>10</v>
      </c>
      <c r="C20" s="232">
        <f>SUM(B20/B21)</f>
        <v>0.01904761904761905</v>
      </c>
      <c r="E20" s="245" t="s">
        <v>258</v>
      </c>
      <c r="F20" s="238">
        <f>SUM(F16:F19)</f>
        <v>571</v>
      </c>
      <c r="G20" s="246"/>
    </row>
    <row r="21" spans="1:2" ht="29.25" customHeight="1">
      <c r="A21" s="245" t="s">
        <v>258</v>
      </c>
      <c r="B21" s="238">
        <f>SUM(B8:B20)</f>
        <v>525</v>
      </c>
    </row>
    <row r="22" spans="1:2" ht="35.25" customHeight="1" thickBot="1">
      <c r="A22" s="247"/>
      <c r="B22" s="248"/>
    </row>
    <row r="23" spans="1:7" ht="50.25" customHeight="1" thickBot="1">
      <c r="A23" s="330" t="s">
        <v>268</v>
      </c>
      <c r="B23" s="331"/>
      <c r="C23" s="223" t="s">
        <v>244</v>
      </c>
      <c r="E23" s="330" t="s">
        <v>269</v>
      </c>
      <c r="F23" s="331"/>
      <c r="G23" s="223" t="s">
        <v>244</v>
      </c>
    </row>
    <row r="24" spans="1:7" ht="16.5">
      <c r="A24" s="249" t="s">
        <v>270</v>
      </c>
      <c r="B24" s="250">
        <v>209</v>
      </c>
      <c r="C24" s="251">
        <f>SUM(B24/B30)</f>
        <v>0.3980952380952381</v>
      </c>
      <c r="E24" s="252" t="s">
        <v>271</v>
      </c>
      <c r="F24" s="226">
        <v>7</v>
      </c>
      <c r="G24" s="251">
        <f>SUM(F24/F30)</f>
        <v>0.012259194395796848</v>
      </c>
    </row>
    <row r="25" spans="1:7" ht="16.5">
      <c r="A25" s="253" t="s">
        <v>272</v>
      </c>
      <c r="B25" s="254">
        <v>98</v>
      </c>
      <c r="C25" s="232">
        <f>SUM(B25/B30)</f>
        <v>0.18666666666666668</v>
      </c>
      <c r="E25" s="255" t="s">
        <v>273</v>
      </c>
      <c r="F25" s="229">
        <v>63</v>
      </c>
      <c r="G25" s="232">
        <f>SUM(F25/F30)</f>
        <v>0.11033274956217162</v>
      </c>
    </row>
    <row r="26" spans="1:7" ht="16.5">
      <c r="A26" s="253" t="s">
        <v>167</v>
      </c>
      <c r="B26" s="254">
        <v>38</v>
      </c>
      <c r="C26" s="232">
        <f>SUM(B26/B30)</f>
        <v>0.07238095238095238</v>
      </c>
      <c r="E26" s="255" t="s">
        <v>274</v>
      </c>
      <c r="F26" s="229">
        <v>157</v>
      </c>
      <c r="G26" s="232">
        <f>SUM(F26/F30)</f>
        <v>0.27495621716287216</v>
      </c>
    </row>
    <row r="27" spans="1:7" ht="16.5">
      <c r="A27" s="253" t="s">
        <v>275</v>
      </c>
      <c r="B27" s="254">
        <v>170</v>
      </c>
      <c r="C27" s="232">
        <f>SUM(B27/B30)</f>
        <v>0.3238095238095238</v>
      </c>
      <c r="E27" s="255" t="s">
        <v>276</v>
      </c>
      <c r="F27" s="229">
        <v>155</v>
      </c>
      <c r="G27" s="232">
        <f>SUM(F27/F30)</f>
        <v>0.2714535901926445</v>
      </c>
    </row>
    <row r="28" spans="1:7" ht="16.5">
      <c r="A28" s="253" t="s">
        <v>277</v>
      </c>
      <c r="B28" s="254">
        <v>9</v>
      </c>
      <c r="C28" s="232">
        <f>SUM(B28/B30)</f>
        <v>0.017142857142857144</v>
      </c>
      <c r="E28" s="255" t="s">
        <v>278</v>
      </c>
      <c r="F28" s="229">
        <v>110</v>
      </c>
      <c r="G28" s="232">
        <f>SUM(F28/F30)</f>
        <v>0.19264448336252188</v>
      </c>
    </row>
    <row r="29" spans="1:7" ht="16.5">
      <c r="A29" s="256" t="s">
        <v>176</v>
      </c>
      <c r="B29" s="257">
        <v>1</v>
      </c>
      <c r="C29" s="232">
        <f>SUM(B29/B30)</f>
        <v>0.0019047619047619048</v>
      </c>
      <c r="E29" s="255" t="s">
        <v>279</v>
      </c>
      <c r="F29" s="229">
        <v>79</v>
      </c>
      <c r="G29" s="232">
        <f>SUM(F29/F30)</f>
        <v>0.138353765323993</v>
      </c>
    </row>
    <row r="30" spans="1:6" ht="33" customHeight="1" thickBot="1">
      <c r="A30" s="245" t="s">
        <v>258</v>
      </c>
      <c r="B30" s="238">
        <f>SUM(B24:B29)</f>
        <v>525</v>
      </c>
      <c r="E30" s="258" t="s">
        <v>258</v>
      </c>
      <c r="F30" s="259">
        <f>SUM(F24:F29)</f>
        <v>571</v>
      </c>
    </row>
    <row r="31" ht="35.25" customHeight="1" thickBot="1"/>
    <row r="32" spans="1:7" ht="50.25" thickBot="1">
      <c r="A32" s="330" t="s">
        <v>280</v>
      </c>
      <c r="B32" s="331"/>
      <c r="C32" s="223" t="s">
        <v>244</v>
      </c>
      <c r="D32" s="260"/>
      <c r="E32" s="330" t="s">
        <v>281</v>
      </c>
      <c r="F32" s="331"/>
      <c r="G32" s="223" t="s">
        <v>244</v>
      </c>
    </row>
    <row r="33" spans="1:7" ht="16.5">
      <c r="A33" s="261" t="s">
        <v>282</v>
      </c>
      <c r="B33" s="262">
        <v>9</v>
      </c>
      <c r="C33" s="263">
        <f>SUM(B33/B42)</f>
        <v>0.017142857142857144</v>
      </c>
      <c r="E33" s="264" t="s">
        <v>283</v>
      </c>
      <c r="F33" s="226">
        <v>72</v>
      </c>
      <c r="G33" s="263">
        <f>SUM(F33/F40)</f>
        <v>0.13714285714285715</v>
      </c>
    </row>
    <row r="34" spans="1:7" ht="16.5">
      <c r="A34" s="243" t="s">
        <v>284</v>
      </c>
      <c r="B34" s="229">
        <v>16</v>
      </c>
      <c r="C34" s="265">
        <f>SUM(B34/B42)</f>
        <v>0.030476190476190476</v>
      </c>
      <c r="E34" s="266" t="s">
        <v>285</v>
      </c>
      <c r="F34" s="229">
        <v>78</v>
      </c>
      <c r="G34" s="265">
        <f>SUM(F34/F40)</f>
        <v>0.14857142857142858</v>
      </c>
    </row>
    <row r="35" spans="1:7" ht="16.5">
      <c r="A35" s="243" t="s">
        <v>286</v>
      </c>
      <c r="B35" s="229">
        <v>10</v>
      </c>
      <c r="C35" s="265">
        <f>SUM(B35/B42)</f>
        <v>0.01904761904761905</v>
      </c>
      <c r="E35" s="266" t="s">
        <v>287</v>
      </c>
      <c r="F35" s="229">
        <v>90</v>
      </c>
      <c r="G35" s="265">
        <f>SUM(F35/F40)</f>
        <v>0.17142857142857143</v>
      </c>
    </row>
    <row r="36" spans="1:7" ht="16.5">
      <c r="A36" s="243" t="s">
        <v>288</v>
      </c>
      <c r="B36" s="229">
        <v>6</v>
      </c>
      <c r="C36" s="265">
        <f>SUM(B36/B42)</f>
        <v>0.011428571428571429</v>
      </c>
      <c r="E36" s="266" t="s">
        <v>289</v>
      </c>
      <c r="F36" s="229">
        <v>92</v>
      </c>
      <c r="G36" s="265">
        <f>SUM(F36/F40)</f>
        <v>0.17523809523809525</v>
      </c>
    </row>
    <row r="37" spans="1:7" ht="16.5">
      <c r="A37" s="236" t="s">
        <v>290</v>
      </c>
      <c r="B37" s="229">
        <v>2</v>
      </c>
      <c r="C37" s="265">
        <f>SUM(B37/B42)</f>
        <v>0.0038095238095238095</v>
      </c>
      <c r="E37" s="266" t="s">
        <v>291</v>
      </c>
      <c r="F37" s="229">
        <v>60</v>
      </c>
      <c r="G37" s="265">
        <f>SUM(F37/F40)</f>
        <v>0.11428571428571428</v>
      </c>
    </row>
    <row r="38" spans="1:7" ht="16.5">
      <c r="A38" s="243" t="s">
        <v>292</v>
      </c>
      <c r="B38" s="229">
        <v>108</v>
      </c>
      <c r="C38" s="265">
        <f>SUM(B38/B42)</f>
        <v>0.2057142857142857</v>
      </c>
      <c r="E38" s="266" t="s">
        <v>293</v>
      </c>
      <c r="F38" s="229">
        <v>131</v>
      </c>
      <c r="G38" s="265">
        <f>SUM(F38/F40)</f>
        <v>0.24952380952380954</v>
      </c>
    </row>
    <row r="39" spans="1:7" ht="16.5">
      <c r="A39" s="243" t="s">
        <v>294</v>
      </c>
      <c r="B39" s="229">
        <v>198</v>
      </c>
      <c r="C39" s="265">
        <f>SUM(B39/B42)</f>
        <v>0.37714285714285717</v>
      </c>
      <c r="E39" s="267" t="s">
        <v>256</v>
      </c>
      <c r="F39" s="229">
        <v>2</v>
      </c>
      <c r="G39" s="265">
        <f>SUM(F39/F40)</f>
        <v>0.0038095238095238095</v>
      </c>
    </row>
    <row r="40" spans="1:7" ht="16.5">
      <c r="A40" s="243" t="s">
        <v>295</v>
      </c>
      <c r="B40" s="229">
        <v>174</v>
      </c>
      <c r="C40" s="265">
        <f>SUM(B40/B42)</f>
        <v>0.3314285714285714</v>
      </c>
      <c r="E40" s="245" t="s">
        <v>258</v>
      </c>
      <c r="F40" s="238">
        <f>SUM(F33:F39)</f>
        <v>525</v>
      </c>
      <c r="G40" s="248"/>
    </row>
    <row r="41" spans="1:7" ht="16.5">
      <c r="A41" s="243" t="s">
        <v>255</v>
      </c>
      <c r="B41" s="229">
        <v>2</v>
      </c>
      <c r="C41" s="265">
        <f>SUM(B41/B42)</f>
        <v>0.0038095238095238095</v>
      </c>
      <c r="G41" s="248"/>
    </row>
    <row r="42" spans="1:2" ht="16.5">
      <c r="A42" s="245" t="s">
        <v>258</v>
      </c>
      <c r="B42" s="238">
        <f>SUM(B33:B41)</f>
        <v>525</v>
      </c>
    </row>
  </sheetData>
  <mergeCells count="8">
    <mergeCell ref="E32:F32"/>
    <mergeCell ref="A23:B23"/>
    <mergeCell ref="A7:B7"/>
    <mergeCell ref="A5:F5"/>
    <mergeCell ref="A32:B32"/>
    <mergeCell ref="E7:F7"/>
    <mergeCell ref="E15:F15"/>
    <mergeCell ref="E23:F23"/>
  </mergeCells>
  <printOptions/>
  <pageMargins left="0.13" right="0.13" top="0.48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60" zoomScaleNormal="75" workbookViewId="0" topLeftCell="A4">
      <selection activeCell="D18" sqref="D18"/>
    </sheetView>
  </sheetViews>
  <sheetFormatPr defaultColWidth="9.140625" defaultRowHeight="12.75"/>
  <cols>
    <col min="1" max="1" width="37.57421875" style="0" customWidth="1"/>
    <col min="2" max="2" width="15.421875" style="0" customWidth="1"/>
    <col min="3" max="3" width="10.8515625" style="0" customWidth="1"/>
    <col min="4" max="4" width="11.8515625" style="0" customWidth="1"/>
    <col min="5" max="5" width="1.421875" style="0" customWidth="1"/>
    <col min="6" max="6" width="30.421875" style="0" customWidth="1"/>
    <col min="7" max="7" width="14.00390625" style="0" customWidth="1"/>
    <col min="8" max="8" width="9.7109375" style="0" customWidth="1"/>
    <col min="9" max="9" width="9.8515625" style="0" customWidth="1"/>
    <col min="10" max="10" width="13.00390625" style="0" customWidth="1"/>
    <col min="11" max="11" width="11.140625" style="0" customWidth="1"/>
    <col min="12" max="12" width="12.421875" style="0" customWidth="1"/>
    <col min="13" max="13" width="9.28125" style="0" customWidth="1"/>
    <col min="14" max="14" width="1.57421875" style="0" customWidth="1"/>
    <col min="15" max="15" width="52.421875" style="0" customWidth="1"/>
    <col min="16" max="16" width="12.57421875" style="0" customWidth="1"/>
    <col min="32" max="32" width="10.57421875" style="0" customWidth="1"/>
    <col min="33" max="33" width="13.00390625" style="0" customWidth="1"/>
  </cols>
  <sheetData>
    <row r="1" spans="1:16" ht="25.5" customHeight="1">
      <c r="A1" s="305" t="s">
        <v>87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42"/>
      <c r="O1" s="143" t="s">
        <v>88</v>
      </c>
      <c r="P1" s="144" t="s">
        <v>89</v>
      </c>
    </row>
    <row r="2" spans="15:16" ht="11.25" customHeight="1" thickBot="1">
      <c r="O2" s="145" t="s">
        <v>90</v>
      </c>
      <c r="P2" s="146" t="s">
        <v>91</v>
      </c>
    </row>
    <row r="3" spans="1:16" ht="17.25" customHeight="1" thickBot="1">
      <c r="A3" s="378" t="s">
        <v>309</v>
      </c>
      <c r="B3" s="379"/>
      <c r="F3" s="147" t="s">
        <v>92</v>
      </c>
      <c r="O3" s="148"/>
      <c r="P3" s="149" t="s">
        <v>93</v>
      </c>
    </row>
    <row r="4" spans="1:16" ht="15.75" thickBot="1">
      <c r="A4" s="380"/>
      <c r="B4" s="381"/>
      <c r="F4" s="150" t="s">
        <v>94</v>
      </c>
      <c r="G4" s="151"/>
      <c r="H4" s="151"/>
      <c r="O4" s="382" t="s">
        <v>95</v>
      </c>
      <c r="P4" s="383"/>
    </row>
    <row r="5" spans="6:16" ht="15.75" customHeight="1" thickBot="1">
      <c r="F5" s="150" t="s">
        <v>96</v>
      </c>
      <c r="G5" s="151"/>
      <c r="H5" s="151"/>
      <c r="I5" s="151"/>
      <c r="O5" s="152" t="s">
        <v>97</v>
      </c>
      <c r="P5" s="153">
        <v>582</v>
      </c>
    </row>
    <row r="6" spans="1:16" ht="27.75" customHeight="1" thickBot="1">
      <c r="A6" s="154"/>
      <c r="B6" s="384" t="s">
        <v>98</v>
      </c>
      <c r="C6" s="385"/>
      <c r="D6" s="386"/>
      <c r="F6" s="387" t="s">
        <v>99</v>
      </c>
      <c r="G6" s="388"/>
      <c r="H6" s="389"/>
      <c r="I6" s="390" t="s">
        <v>100</v>
      </c>
      <c r="J6" s="391"/>
      <c r="K6" s="391"/>
      <c r="L6" s="391"/>
      <c r="M6" s="392"/>
      <c r="O6" s="155" t="s">
        <v>101</v>
      </c>
      <c r="P6" s="153">
        <v>191</v>
      </c>
    </row>
    <row r="7" spans="1:16" ht="27.75" customHeight="1" thickBot="1">
      <c r="A7" s="156" t="s">
        <v>102</v>
      </c>
      <c r="B7" s="157" t="s">
        <v>33</v>
      </c>
      <c r="C7" s="158" t="s">
        <v>34</v>
      </c>
      <c r="D7" s="159" t="s">
        <v>35</v>
      </c>
      <c r="F7" s="160" t="s">
        <v>103</v>
      </c>
      <c r="G7" s="161" t="s">
        <v>104</v>
      </c>
      <c r="H7" s="162" t="s">
        <v>105</v>
      </c>
      <c r="I7" s="393" t="s">
        <v>106</v>
      </c>
      <c r="J7" s="394"/>
      <c r="K7" s="394"/>
      <c r="L7" s="394"/>
      <c r="M7" s="395"/>
      <c r="O7" s="155" t="s">
        <v>107</v>
      </c>
      <c r="P7" s="153">
        <v>542</v>
      </c>
    </row>
    <row r="8" spans="1:16" ht="18.75" customHeight="1">
      <c r="A8" s="163" t="s">
        <v>108</v>
      </c>
      <c r="B8" s="164">
        <v>133</v>
      </c>
      <c r="C8" s="164">
        <v>167</v>
      </c>
      <c r="D8" s="164">
        <v>1437</v>
      </c>
      <c r="F8" s="165">
        <v>571</v>
      </c>
      <c r="G8" s="165">
        <v>781</v>
      </c>
      <c r="H8" s="165">
        <v>8662</v>
      </c>
      <c r="I8" s="362" t="s">
        <v>109</v>
      </c>
      <c r="J8" s="363"/>
      <c r="K8" s="363"/>
      <c r="L8" s="364">
        <v>126</v>
      </c>
      <c r="M8" s="365">
        <v>0</v>
      </c>
      <c r="O8" s="155" t="s">
        <v>110</v>
      </c>
      <c r="P8" s="153">
        <v>0</v>
      </c>
    </row>
    <row r="9" spans="1:16" ht="21" customHeight="1" thickBot="1">
      <c r="A9" s="167" t="s">
        <v>111</v>
      </c>
      <c r="B9" s="164">
        <v>204</v>
      </c>
      <c r="C9" s="164">
        <v>412</v>
      </c>
      <c r="D9" s="164">
        <v>3255</v>
      </c>
      <c r="F9" s="396" t="s">
        <v>112</v>
      </c>
      <c r="G9" s="397"/>
      <c r="H9" s="168">
        <f>SUM(F8:H8)</f>
        <v>10014</v>
      </c>
      <c r="I9" s="362" t="s">
        <v>113</v>
      </c>
      <c r="J9" s="363"/>
      <c r="K9" s="363"/>
      <c r="L9" s="364">
        <v>164</v>
      </c>
      <c r="M9" s="365">
        <v>0</v>
      </c>
      <c r="O9" s="155" t="s">
        <v>114</v>
      </c>
      <c r="P9" s="153">
        <v>861</v>
      </c>
    </row>
    <row r="10" spans="1:16" ht="21" customHeight="1" thickBot="1">
      <c r="A10" s="167" t="s">
        <v>115</v>
      </c>
      <c r="B10" s="164">
        <v>188</v>
      </c>
      <c r="C10" s="164">
        <v>77</v>
      </c>
      <c r="D10" s="164">
        <v>1721</v>
      </c>
      <c r="F10" s="375"/>
      <c r="G10" s="376"/>
      <c r="H10" s="377"/>
      <c r="I10" s="362" t="s">
        <v>116</v>
      </c>
      <c r="J10" s="363"/>
      <c r="K10" s="363"/>
      <c r="L10" s="364">
        <v>404</v>
      </c>
      <c r="M10" s="365">
        <v>0</v>
      </c>
      <c r="O10" s="155" t="s">
        <v>117</v>
      </c>
      <c r="P10" s="153">
        <v>258</v>
      </c>
    </row>
    <row r="11" spans="1:16" ht="21" customHeight="1" thickBot="1">
      <c r="A11" s="169" t="s">
        <v>118</v>
      </c>
      <c r="B11" s="170">
        <f>SUM(B8:B10)</f>
        <v>525</v>
      </c>
      <c r="C11" s="170">
        <f>SUM(C8:C10)</f>
        <v>656</v>
      </c>
      <c r="D11" s="171">
        <f>SUM(D8:D10)</f>
        <v>6413</v>
      </c>
      <c r="F11" s="370" t="s">
        <v>119</v>
      </c>
      <c r="G11" s="371"/>
      <c r="H11" s="172">
        <v>1384</v>
      </c>
      <c r="I11" s="362" t="s">
        <v>120</v>
      </c>
      <c r="J11" s="363"/>
      <c r="K11" s="363"/>
      <c r="L11" s="364">
        <v>1063</v>
      </c>
      <c r="M11" s="365">
        <v>0</v>
      </c>
      <c r="O11" s="155" t="s">
        <v>121</v>
      </c>
      <c r="P11" s="153">
        <v>763</v>
      </c>
    </row>
    <row r="12" spans="1:16" ht="20.25" customHeight="1" thickBot="1">
      <c r="A12" s="173" t="s">
        <v>122</v>
      </c>
      <c r="B12" s="372">
        <f>SUM(B11:D11)</f>
        <v>7594</v>
      </c>
      <c r="C12" s="373"/>
      <c r="D12" s="374"/>
      <c r="F12" s="360" t="s">
        <v>123</v>
      </c>
      <c r="G12" s="361"/>
      <c r="H12" s="172">
        <v>1060</v>
      </c>
      <c r="I12" s="362" t="s">
        <v>124</v>
      </c>
      <c r="J12" s="363"/>
      <c r="K12" s="363"/>
      <c r="L12" s="364">
        <v>1385</v>
      </c>
      <c r="M12" s="365">
        <v>0</v>
      </c>
      <c r="O12" s="155" t="s">
        <v>125</v>
      </c>
      <c r="P12" s="153">
        <v>82</v>
      </c>
    </row>
    <row r="13" spans="1:16" ht="21" customHeight="1" thickBot="1">
      <c r="A13" s="174" t="s">
        <v>126</v>
      </c>
      <c r="B13" s="175">
        <v>319</v>
      </c>
      <c r="C13" s="175">
        <v>355</v>
      </c>
      <c r="D13" s="175">
        <v>3877</v>
      </c>
      <c r="F13" s="360" t="s">
        <v>127</v>
      </c>
      <c r="G13" s="361"/>
      <c r="H13" s="172">
        <v>3418</v>
      </c>
      <c r="I13" s="362" t="s">
        <v>128</v>
      </c>
      <c r="J13" s="363"/>
      <c r="K13" s="363"/>
      <c r="L13" s="364">
        <v>1606</v>
      </c>
      <c r="M13" s="365">
        <v>0</v>
      </c>
      <c r="O13" s="155" t="s">
        <v>129</v>
      </c>
      <c r="P13" s="153">
        <v>92</v>
      </c>
    </row>
    <row r="14" spans="1:16" ht="21" customHeight="1" thickBot="1">
      <c r="A14" s="176" t="s">
        <v>130</v>
      </c>
      <c r="B14" s="175">
        <v>206</v>
      </c>
      <c r="C14" s="175">
        <v>301</v>
      </c>
      <c r="D14" s="175">
        <v>2536</v>
      </c>
      <c r="F14" s="360" t="s">
        <v>131</v>
      </c>
      <c r="G14" s="361"/>
      <c r="H14" s="172">
        <v>910</v>
      </c>
      <c r="I14" s="362" t="s">
        <v>132</v>
      </c>
      <c r="J14" s="363"/>
      <c r="K14" s="363"/>
      <c r="L14" s="364">
        <v>1366</v>
      </c>
      <c r="M14" s="365">
        <v>0</v>
      </c>
      <c r="O14" s="155" t="s">
        <v>133</v>
      </c>
      <c r="P14" s="153">
        <v>151</v>
      </c>
    </row>
    <row r="15" spans="1:16" ht="21" customHeight="1" thickBot="1">
      <c r="A15" s="176" t="s">
        <v>134</v>
      </c>
      <c r="B15" s="175">
        <v>202</v>
      </c>
      <c r="C15" s="175">
        <v>263</v>
      </c>
      <c r="D15" s="175">
        <v>2583</v>
      </c>
      <c r="F15" s="360" t="s">
        <v>135</v>
      </c>
      <c r="G15" s="361"/>
      <c r="H15" s="172">
        <v>544</v>
      </c>
      <c r="I15" s="362" t="s">
        <v>136</v>
      </c>
      <c r="J15" s="363"/>
      <c r="K15" s="363"/>
      <c r="L15" s="364">
        <v>1486</v>
      </c>
      <c r="M15" s="365">
        <v>0</v>
      </c>
      <c r="O15" s="155" t="s">
        <v>137</v>
      </c>
      <c r="P15" s="153">
        <v>28</v>
      </c>
    </row>
    <row r="16" spans="1:16" ht="21" customHeight="1" thickBot="1">
      <c r="A16" s="177" t="s">
        <v>138</v>
      </c>
      <c r="B16" s="175">
        <v>323</v>
      </c>
      <c r="C16" s="175">
        <v>393</v>
      </c>
      <c r="D16" s="175">
        <v>3830</v>
      </c>
      <c r="F16" s="360" t="s">
        <v>139</v>
      </c>
      <c r="G16" s="361"/>
      <c r="H16" s="172">
        <v>1682</v>
      </c>
      <c r="I16" s="362" t="s">
        <v>140</v>
      </c>
      <c r="J16" s="363"/>
      <c r="K16" s="363"/>
      <c r="L16" s="364">
        <v>936</v>
      </c>
      <c r="M16" s="365">
        <v>0</v>
      </c>
      <c r="O16" s="155" t="s">
        <v>141</v>
      </c>
      <c r="P16" s="153">
        <v>965</v>
      </c>
    </row>
    <row r="17" spans="1:16" ht="21" customHeight="1" thickBot="1">
      <c r="A17" s="178" t="s">
        <v>142</v>
      </c>
      <c r="B17" s="175">
        <v>0</v>
      </c>
      <c r="C17" s="175">
        <v>0</v>
      </c>
      <c r="D17" s="175">
        <v>0</v>
      </c>
      <c r="F17" s="360" t="s">
        <v>143</v>
      </c>
      <c r="G17" s="361"/>
      <c r="H17" s="172">
        <v>1016</v>
      </c>
      <c r="I17" s="362" t="s">
        <v>144</v>
      </c>
      <c r="J17" s="363"/>
      <c r="K17" s="363"/>
      <c r="L17" s="364">
        <v>1478</v>
      </c>
      <c r="M17" s="365">
        <v>0</v>
      </c>
      <c r="O17" s="155" t="s">
        <v>145</v>
      </c>
      <c r="P17" s="153">
        <v>423</v>
      </c>
    </row>
    <row r="18" spans="6:16" ht="17.25" customHeight="1" thickBot="1">
      <c r="F18" s="366" t="s">
        <v>86</v>
      </c>
      <c r="G18" s="367"/>
      <c r="H18" s="180">
        <f>SUM(H11:H17)</f>
        <v>10014</v>
      </c>
      <c r="I18" s="366" t="s">
        <v>86</v>
      </c>
      <c r="J18" s="367"/>
      <c r="K18" s="367"/>
      <c r="L18" s="368">
        <f>SUM(L8:L17)</f>
        <v>10014</v>
      </c>
      <c r="M18" s="369"/>
      <c r="O18" s="155" t="s">
        <v>146</v>
      </c>
      <c r="P18" s="153">
        <v>307</v>
      </c>
    </row>
    <row r="19" spans="6:16" ht="16.5" customHeight="1" thickBot="1">
      <c r="F19" s="21"/>
      <c r="G19" s="21"/>
      <c r="H19" s="21"/>
      <c r="I19" s="21"/>
      <c r="J19" s="21"/>
      <c r="K19" s="21"/>
      <c r="L19" s="21"/>
      <c r="M19" s="21"/>
      <c r="O19" s="155" t="s">
        <v>147</v>
      </c>
      <c r="P19" s="153">
        <v>40</v>
      </c>
    </row>
    <row r="20" spans="1:16" ht="28.5" customHeight="1" thickBot="1">
      <c r="A20" s="342" t="s">
        <v>242</v>
      </c>
      <c r="B20" s="350"/>
      <c r="C20" s="346" t="s">
        <v>148</v>
      </c>
      <c r="D20" s="347"/>
      <c r="F20" s="351" t="s">
        <v>149</v>
      </c>
      <c r="G20" s="352"/>
      <c r="H20" s="352"/>
      <c r="I20" s="352"/>
      <c r="J20" s="352"/>
      <c r="K20" s="352"/>
      <c r="L20" s="352"/>
      <c r="M20" s="353"/>
      <c r="O20" s="182" t="s">
        <v>150</v>
      </c>
      <c r="P20" s="153">
        <v>8</v>
      </c>
    </row>
    <row r="21" spans="1:16" ht="27" customHeight="1">
      <c r="A21" s="183" t="s">
        <v>151</v>
      </c>
      <c r="B21" s="184"/>
      <c r="C21" s="338">
        <v>704</v>
      </c>
      <c r="D21" s="339">
        <v>0</v>
      </c>
      <c r="F21" s="185"/>
      <c r="G21" s="354" t="s">
        <v>152</v>
      </c>
      <c r="H21" s="355"/>
      <c r="I21" s="356"/>
      <c r="J21" s="186"/>
      <c r="K21" s="357" t="s">
        <v>153</v>
      </c>
      <c r="L21" s="358"/>
      <c r="M21" s="359"/>
      <c r="O21" s="182" t="s">
        <v>154</v>
      </c>
      <c r="P21" s="153">
        <v>1301</v>
      </c>
    </row>
    <row r="22" spans="1:16" ht="29.25" customHeight="1" thickBot="1">
      <c r="A22" s="187" t="s">
        <v>155</v>
      </c>
      <c r="B22" s="188"/>
      <c r="C22" s="338">
        <v>2841</v>
      </c>
      <c r="D22" s="339">
        <v>0</v>
      </c>
      <c r="F22" s="189" t="s">
        <v>156</v>
      </c>
      <c r="G22" s="190" t="s">
        <v>157</v>
      </c>
      <c r="H22" s="190" t="s">
        <v>158</v>
      </c>
      <c r="I22" s="190" t="s">
        <v>159</v>
      </c>
      <c r="J22" s="191" t="s">
        <v>160</v>
      </c>
      <c r="K22" s="190" t="s">
        <v>161</v>
      </c>
      <c r="L22" s="190" t="s">
        <v>162</v>
      </c>
      <c r="M22" s="192" t="s">
        <v>163</v>
      </c>
      <c r="O22" s="193" t="s">
        <v>86</v>
      </c>
      <c r="P22" s="194">
        <f>SUM(P5:P21)</f>
        <v>6594</v>
      </c>
    </row>
    <row r="23" spans="1:16" ht="18.75" customHeight="1" thickBot="1">
      <c r="A23" s="187" t="s">
        <v>164</v>
      </c>
      <c r="B23" s="195"/>
      <c r="C23" s="338">
        <v>20</v>
      </c>
      <c r="D23" s="339">
        <v>0</v>
      </c>
      <c r="F23" s="167" t="s">
        <v>165</v>
      </c>
      <c r="G23" s="164">
        <v>505</v>
      </c>
      <c r="H23" s="164">
        <v>495</v>
      </c>
      <c r="I23" s="164">
        <v>3843</v>
      </c>
      <c r="J23" s="196">
        <f aca="true" t="shared" si="0" ref="J23:J48">SUM(G23:I23)</f>
        <v>4843</v>
      </c>
      <c r="K23" s="164">
        <v>842</v>
      </c>
      <c r="L23" s="164">
        <v>1312</v>
      </c>
      <c r="M23" s="164">
        <v>2689</v>
      </c>
      <c r="O23" s="340" t="s">
        <v>166</v>
      </c>
      <c r="P23" s="341"/>
    </row>
    <row r="24" spans="1:16" ht="18.75" customHeight="1">
      <c r="A24" s="187" t="s">
        <v>167</v>
      </c>
      <c r="B24" s="188"/>
      <c r="C24" s="338">
        <v>1215</v>
      </c>
      <c r="D24" s="339">
        <v>0</v>
      </c>
      <c r="F24" s="167" t="s">
        <v>168</v>
      </c>
      <c r="G24" s="164">
        <v>15</v>
      </c>
      <c r="H24" s="164">
        <v>32</v>
      </c>
      <c r="I24" s="164">
        <v>337</v>
      </c>
      <c r="J24" s="196">
        <f t="shared" si="0"/>
        <v>384</v>
      </c>
      <c r="K24" s="164">
        <v>38</v>
      </c>
      <c r="L24" s="164">
        <v>36</v>
      </c>
      <c r="M24" s="164">
        <v>310</v>
      </c>
      <c r="O24" s="197" t="s">
        <v>169</v>
      </c>
      <c r="P24" s="153">
        <v>0</v>
      </c>
    </row>
    <row r="25" spans="1:16" ht="18" customHeight="1">
      <c r="A25" s="187" t="s">
        <v>170</v>
      </c>
      <c r="B25" s="188"/>
      <c r="C25" s="338">
        <v>1901</v>
      </c>
      <c r="D25" s="339">
        <v>0</v>
      </c>
      <c r="F25" s="167" t="s">
        <v>171</v>
      </c>
      <c r="G25" s="164">
        <v>90</v>
      </c>
      <c r="H25" s="164">
        <v>30</v>
      </c>
      <c r="I25" s="164">
        <v>407</v>
      </c>
      <c r="J25" s="196">
        <f t="shared" si="0"/>
        <v>527</v>
      </c>
      <c r="K25" s="164">
        <v>74</v>
      </c>
      <c r="L25" s="164">
        <v>58</v>
      </c>
      <c r="M25" s="164">
        <v>395</v>
      </c>
      <c r="O25" s="182" t="s">
        <v>172</v>
      </c>
      <c r="P25" s="153">
        <v>15</v>
      </c>
    </row>
    <row r="26" spans="1:16" ht="18" customHeight="1">
      <c r="A26" s="187" t="s">
        <v>173</v>
      </c>
      <c r="B26" s="188"/>
      <c r="C26" s="338">
        <v>889</v>
      </c>
      <c r="D26" s="339">
        <v>0</v>
      </c>
      <c r="F26" s="167" t="s">
        <v>174</v>
      </c>
      <c r="G26" s="164">
        <v>28</v>
      </c>
      <c r="H26" s="164">
        <v>0</v>
      </c>
      <c r="I26" s="164">
        <v>122</v>
      </c>
      <c r="J26" s="196">
        <f t="shared" si="0"/>
        <v>150</v>
      </c>
      <c r="K26" s="164">
        <v>43</v>
      </c>
      <c r="L26" s="164">
        <v>24</v>
      </c>
      <c r="M26" s="164">
        <v>83</v>
      </c>
      <c r="O26" s="182" t="s">
        <v>175</v>
      </c>
      <c r="P26" s="153">
        <v>75</v>
      </c>
    </row>
    <row r="27" spans="1:16" ht="18" customHeight="1" thickBot="1">
      <c r="A27" s="198" t="s">
        <v>176</v>
      </c>
      <c r="B27" s="199"/>
      <c r="C27" s="338">
        <v>24</v>
      </c>
      <c r="D27" s="339">
        <v>0</v>
      </c>
      <c r="F27" s="167" t="s">
        <v>177</v>
      </c>
      <c r="G27" s="164">
        <v>4</v>
      </c>
      <c r="H27" s="164">
        <v>0</v>
      </c>
      <c r="I27" s="164">
        <v>1</v>
      </c>
      <c r="J27" s="196">
        <f t="shared" si="0"/>
        <v>5</v>
      </c>
      <c r="K27" s="164">
        <v>0</v>
      </c>
      <c r="L27" s="164">
        <v>2</v>
      </c>
      <c r="M27" s="164">
        <v>2</v>
      </c>
      <c r="O27" s="193" t="s">
        <v>86</v>
      </c>
      <c r="P27" s="194">
        <f>SUM(P24:P26)</f>
        <v>90</v>
      </c>
    </row>
    <row r="28" spans="1:16" ht="21" customHeight="1" thickBot="1">
      <c r="A28" s="200" t="s">
        <v>118</v>
      </c>
      <c r="B28" s="201"/>
      <c r="C28" s="348">
        <f>SUM(C21:D27)</f>
        <v>7594</v>
      </c>
      <c r="D28" s="349"/>
      <c r="F28" s="167" t="s">
        <v>178</v>
      </c>
      <c r="G28" s="164">
        <v>3</v>
      </c>
      <c r="H28" s="164">
        <v>0</v>
      </c>
      <c r="I28" s="164">
        <v>12</v>
      </c>
      <c r="J28" s="196">
        <f t="shared" si="0"/>
        <v>15</v>
      </c>
      <c r="K28" s="164">
        <v>0</v>
      </c>
      <c r="L28" s="164">
        <v>3</v>
      </c>
      <c r="M28" s="164">
        <v>12</v>
      </c>
      <c r="O28" s="340" t="s">
        <v>179</v>
      </c>
      <c r="P28" s="341"/>
    </row>
    <row r="29" spans="6:16" ht="15.75" customHeight="1" thickBot="1">
      <c r="F29" s="167" t="s">
        <v>180</v>
      </c>
      <c r="G29" s="164">
        <v>1</v>
      </c>
      <c r="H29" s="164">
        <v>0</v>
      </c>
      <c r="I29" s="164">
        <v>5</v>
      </c>
      <c r="J29" s="196">
        <f t="shared" si="0"/>
        <v>6</v>
      </c>
      <c r="K29" s="164">
        <v>0</v>
      </c>
      <c r="L29" s="164">
        <v>5</v>
      </c>
      <c r="M29" s="164">
        <v>1</v>
      </c>
      <c r="O29" s="202" t="s">
        <v>181</v>
      </c>
      <c r="P29" s="153">
        <v>67</v>
      </c>
    </row>
    <row r="30" spans="1:16" ht="24" customHeight="1" thickBot="1">
      <c r="A30" s="342" t="s">
        <v>182</v>
      </c>
      <c r="B30" s="343"/>
      <c r="C30" s="346" t="s">
        <v>148</v>
      </c>
      <c r="D30" s="347"/>
      <c r="F30" s="167" t="s">
        <v>183</v>
      </c>
      <c r="G30" s="164">
        <v>0</v>
      </c>
      <c r="H30" s="164">
        <v>0</v>
      </c>
      <c r="I30" s="164">
        <v>0</v>
      </c>
      <c r="J30" s="196">
        <f t="shared" si="0"/>
        <v>0</v>
      </c>
      <c r="K30" s="164">
        <v>0</v>
      </c>
      <c r="L30" s="164">
        <v>0</v>
      </c>
      <c r="M30" s="164">
        <v>0</v>
      </c>
      <c r="O30" s="182" t="s">
        <v>184</v>
      </c>
      <c r="P30" s="153">
        <v>253</v>
      </c>
    </row>
    <row r="31" spans="1:16" ht="21" customHeight="1">
      <c r="A31" s="203" t="s">
        <v>185</v>
      </c>
      <c r="B31" s="184"/>
      <c r="C31" s="338">
        <v>761</v>
      </c>
      <c r="D31" s="339">
        <v>0</v>
      </c>
      <c r="F31" s="167" t="s">
        <v>186</v>
      </c>
      <c r="G31" s="164">
        <v>0</v>
      </c>
      <c r="H31" s="164">
        <v>0</v>
      </c>
      <c r="I31" s="164">
        <v>0</v>
      </c>
      <c r="J31" s="196">
        <f t="shared" si="0"/>
        <v>0</v>
      </c>
      <c r="K31" s="164">
        <v>0</v>
      </c>
      <c r="L31" s="164">
        <v>0</v>
      </c>
      <c r="M31" s="164">
        <v>0</v>
      </c>
      <c r="O31" s="182" t="s">
        <v>187</v>
      </c>
      <c r="P31" s="153">
        <v>128</v>
      </c>
    </row>
    <row r="32" spans="1:16" ht="21" customHeight="1">
      <c r="A32" s="204" t="s">
        <v>188</v>
      </c>
      <c r="B32" s="188"/>
      <c r="C32" s="338">
        <v>679</v>
      </c>
      <c r="D32" s="339">
        <v>0</v>
      </c>
      <c r="F32" s="167" t="s">
        <v>189</v>
      </c>
      <c r="G32" s="164">
        <v>0</v>
      </c>
      <c r="H32" s="164">
        <v>0</v>
      </c>
      <c r="I32" s="164">
        <v>0</v>
      </c>
      <c r="J32" s="196">
        <f t="shared" si="0"/>
        <v>0</v>
      </c>
      <c r="K32" s="164">
        <v>0</v>
      </c>
      <c r="L32" s="164">
        <v>0</v>
      </c>
      <c r="M32" s="164">
        <v>0</v>
      </c>
      <c r="O32" s="182" t="s">
        <v>190</v>
      </c>
      <c r="P32" s="153">
        <v>10</v>
      </c>
    </row>
    <row r="33" spans="1:16" ht="18" customHeight="1">
      <c r="A33" s="204" t="s">
        <v>191</v>
      </c>
      <c r="B33" s="195"/>
      <c r="C33" s="338">
        <v>614</v>
      </c>
      <c r="D33" s="339">
        <v>0</v>
      </c>
      <c r="F33" s="205" t="s">
        <v>192</v>
      </c>
      <c r="G33" s="164">
        <v>2</v>
      </c>
      <c r="H33" s="164">
        <v>0</v>
      </c>
      <c r="I33" s="164">
        <v>0</v>
      </c>
      <c r="J33" s="196">
        <f t="shared" si="0"/>
        <v>2</v>
      </c>
      <c r="K33" s="164">
        <v>0</v>
      </c>
      <c r="L33" s="164">
        <v>0</v>
      </c>
      <c r="M33" s="164">
        <v>2</v>
      </c>
      <c r="O33" s="182" t="s">
        <v>193</v>
      </c>
      <c r="P33" s="153">
        <v>240</v>
      </c>
    </row>
    <row r="34" spans="1:16" ht="18.75" customHeight="1">
      <c r="A34" s="204" t="s">
        <v>194</v>
      </c>
      <c r="B34" s="195"/>
      <c r="C34" s="338">
        <v>863</v>
      </c>
      <c r="D34" s="339">
        <v>0</v>
      </c>
      <c r="F34" s="205" t="s">
        <v>195</v>
      </c>
      <c r="G34" s="164">
        <v>2</v>
      </c>
      <c r="H34" s="164">
        <v>1</v>
      </c>
      <c r="I34" s="164">
        <v>95</v>
      </c>
      <c r="J34" s="196">
        <f t="shared" si="0"/>
        <v>98</v>
      </c>
      <c r="K34" s="164">
        <v>5</v>
      </c>
      <c r="L34" s="164">
        <v>26</v>
      </c>
      <c r="M34" s="164">
        <v>66</v>
      </c>
      <c r="O34" s="182" t="s">
        <v>196</v>
      </c>
      <c r="P34" s="153">
        <v>166</v>
      </c>
    </row>
    <row r="35" spans="1:16" ht="18" customHeight="1" thickBot="1">
      <c r="A35" s="204" t="s">
        <v>197</v>
      </c>
      <c r="B35" s="188"/>
      <c r="C35" s="338">
        <v>1455</v>
      </c>
      <c r="D35" s="339">
        <v>0</v>
      </c>
      <c r="F35" s="205" t="s">
        <v>198</v>
      </c>
      <c r="G35" s="164">
        <v>0</v>
      </c>
      <c r="H35" s="164">
        <v>0</v>
      </c>
      <c r="I35" s="164">
        <v>0</v>
      </c>
      <c r="J35" s="196">
        <f t="shared" si="0"/>
        <v>0</v>
      </c>
      <c r="K35" s="164">
        <v>0</v>
      </c>
      <c r="L35" s="164">
        <v>0</v>
      </c>
      <c r="M35" s="164">
        <v>0</v>
      </c>
      <c r="O35" s="193" t="s">
        <v>86</v>
      </c>
      <c r="P35" s="194">
        <f>SUM(P29:P34)</f>
        <v>864</v>
      </c>
    </row>
    <row r="36" spans="1:16" ht="21" customHeight="1" thickBot="1">
      <c r="A36" s="204" t="s">
        <v>199</v>
      </c>
      <c r="B36" s="188"/>
      <c r="C36" s="338">
        <v>1630</v>
      </c>
      <c r="D36" s="339">
        <v>0</v>
      </c>
      <c r="F36" s="205" t="s">
        <v>200</v>
      </c>
      <c r="G36" s="164">
        <v>0</v>
      </c>
      <c r="H36" s="164">
        <v>0</v>
      </c>
      <c r="I36" s="164">
        <v>0</v>
      </c>
      <c r="J36" s="196">
        <f t="shared" si="0"/>
        <v>0</v>
      </c>
      <c r="K36" s="164">
        <v>0</v>
      </c>
      <c r="L36" s="164">
        <v>0</v>
      </c>
      <c r="M36" s="164">
        <v>0</v>
      </c>
      <c r="O36" s="340" t="s">
        <v>201</v>
      </c>
      <c r="P36" s="341"/>
    </row>
    <row r="37" spans="1:16" ht="21" customHeight="1">
      <c r="A37" s="204" t="s">
        <v>202</v>
      </c>
      <c r="B37" s="188"/>
      <c r="C37" s="338">
        <v>1592</v>
      </c>
      <c r="D37" s="339">
        <v>0</v>
      </c>
      <c r="F37" s="205" t="s">
        <v>203</v>
      </c>
      <c r="G37" s="164">
        <v>0</v>
      </c>
      <c r="H37" s="164">
        <v>0</v>
      </c>
      <c r="I37" s="164">
        <v>0</v>
      </c>
      <c r="J37" s="196">
        <f t="shared" si="0"/>
        <v>0</v>
      </c>
      <c r="K37" s="164">
        <v>0</v>
      </c>
      <c r="L37" s="164">
        <v>0</v>
      </c>
      <c r="M37" s="164">
        <v>0</v>
      </c>
      <c r="O37" s="197" t="s">
        <v>204</v>
      </c>
      <c r="P37" s="153">
        <v>1</v>
      </c>
    </row>
    <row r="38" spans="1:16" ht="24.75" customHeight="1" thickBot="1">
      <c r="A38" s="206" t="s">
        <v>205</v>
      </c>
      <c r="B38" s="199"/>
      <c r="C38" s="338">
        <v>0</v>
      </c>
      <c r="D38" s="339">
        <v>0</v>
      </c>
      <c r="F38" s="207" t="s">
        <v>206</v>
      </c>
      <c r="G38" s="164">
        <v>0</v>
      </c>
      <c r="H38" s="164">
        <v>0</v>
      </c>
      <c r="I38" s="164">
        <v>0</v>
      </c>
      <c r="J38" s="196">
        <f t="shared" si="0"/>
        <v>0</v>
      </c>
      <c r="K38" s="164">
        <v>0</v>
      </c>
      <c r="L38" s="164">
        <v>0</v>
      </c>
      <c r="M38" s="164">
        <v>0</v>
      </c>
      <c r="O38" s="182" t="s">
        <v>207</v>
      </c>
      <c r="P38" s="153">
        <v>0</v>
      </c>
    </row>
    <row r="39" spans="1:16" ht="18" customHeight="1" thickBot="1">
      <c r="A39" s="208" t="s">
        <v>118</v>
      </c>
      <c r="B39" s="209"/>
      <c r="C39" s="306">
        <f>SUM(C31:D38)</f>
        <v>7594</v>
      </c>
      <c r="D39" s="337"/>
      <c r="F39" s="205" t="s">
        <v>208</v>
      </c>
      <c r="G39" s="164">
        <v>177</v>
      </c>
      <c r="H39" s="164">
        <v>192</v>
      </c>
      <c r="I39" s="164">
        <v>1443</v>
      </c>
      <c r="J39" s="196">
        <f t="shared" si="0"/>
        <v>1812</v>
      </c>
      <c r="K39" s="164">
        <v>191</v>
      </c>
      <c r="L39" s="164">
        <v>249</v>
      </c>
      <c r="M39" s="164">
        <v>1372</v>
      </c>
      <c r="O39" s="182" t="s">
        <v>209</v>
      </c>
      <c r="P39" s="153">
        <v>37</v>
      </c>
    </row>
    <row r="40" spans="6:16" ht="18" customHeight="1" thickBot="1">
      <c r="F40" s="205" t="s">
        <v>210</v>
      </c>
      <c r="G40" s="164">
        <v>30</v>
      </c>
      <c r="H40" s="164">
        <v>69</v>
      </c>
      <c r="I40" s="164">
        <v>293</v>
      </c>
      <c r="J40" s="196">
        <f t="shared" si="0"/>
        <v>392</v>
      </c>
      <c r="K40" s="164">
        <v>28</v>
      </c>
      <c r="L40" s="164">
        <v>84</v>
      </c>
      <c r="M40" s="164">
        <v>280</v>
      </c>
      <c r="O40" s="182" t="s">
        <v>211</v>
      </c>
      <c r="P40" s="153">
        <v>72</v>
      </c>
    </row>
    <row r="41" spans="1:16" ht="27" customHeight="1" thickBot="1">
      <c r="A41" s="342" t="s">
        <v>212</v>
      </c>
      <c r="B41" s="343"/>
      <c r="C41" s="344" t="s">
        <v>148</v>
      </c>
      <c r="D41" s="345"/>
      <c r="F41" s="205" t="s">
        <v>213</v>
      </c>
      <c r="G41" s="164">
        <v>7</v>
      </c>
      <c r="H41" s="164">
        <v>0</v>
      </c>
      <c r="I41" s="164">
        <v>53</v>
      </c>
      <c r="J41" s="196">
        <f t="shared" si="0"/>
        <v>60</v>
      </c>
      <c r="K41" s="164">
        <v>0</v>
      </c>
      <c r="L41" s="164">
        <v>13</v>
      </c>
      <c r="M41" s="164">
        <v>46</v>
      </c>
      <c r="O41" s="182" t="s">
        <v>214</v>
      </c>
      <c r="P41" s="153">
        <v>4</v>
      </c>
    </row>
    <row r="42" spans="1:16" ht="21" customHeight="1">
      <c r="A42" s="203" t="s">
        <v>215</v>
      </c>
      <c r="B42" s="210"/>
      <c r="C42" s="338">
        <v>918</v>
      </c>
      <c r="D42" s="339">
        <v>0</v>
      </c>
      <c r="F42" s="205" t="s">
        <v>216</v>
      </c>
      <c r="G42" s="164">
        <v>0</v>
      </c>
      <c r="H42" s="164">
        <v>0</v>
      </c>
      <c r="I42" s="164">
        <v>0</v>
      </c>
      <c r="J42" s="196">
        <f t="shared" si="0"/>
        <v>0</v>
      </c>
      <c r="K42" s="164">
        <v>0</v>
      </c>
      <c r="L42" s="164">
        <v>0</v>
      </c>
      <c r="M42" s="164">
        <v>0</v>
      </c>
      <c r="O42" s="182" t="s">
        <v>217</v>
      </c>
      <c r="P42" s="153">
        <v>93</v>
      </c>
    </row>
    <row r="43" spans="1:16" ht="18.75" customHeight="1" thickBot="1">
      <c r="A43" s="204" t="s">
        <v>218</v>
      </c>
      <c r="B43" s="195"/>
      <c r="C43" s="338">
        <v>898</v>
      </c>
      <c r="D43" s="339">
        <v>0</v>
      </c>
      <c r="F43" s="205" t="s">
        <v>219</v>
      </c>
      <c r="G43" s="164">
        <v>15</v>
      </c>
      <c r="H43" s="164">
        <v>0</v>
      </c>
      <c r="I43" s="164">
        <v>16</v>
      </c>
      <c r="J43" s="196">
        <f t="shared" si="0"/>
        <v>31</v>
      </c>
      <c r="K43" s="164">
        <v>0</v>
      </c>
      <c r="L43" s="164">
        <v>11</v>
      </c>
      <c r="M43" s="164">
        <v>20</v>
      </c>
      <c r="O43" s="193" t="s">
        <v>86</v>
      </c>
      <c r="P43" s="194">
        <f>SUM(P37:P42)</f>
        <v>207</v>
      </c>
    </row>
    <row r="44" spans="1:16" ht="18.75" customHeight="1" thickBot="1">
      <c r="A44" s="204" t="s">
        <v>220</v>
      </c>
      <c r="B44" s="195"/>
      <c r="C44" s="338">
        <v>717</v>
      </c>
      <c r="D44" s="339">
        <v>0</v>
      </c>
      <c r="F44" s="211" t="s">
        <v>221</v>
      </c>
      <c r="G44" s="164">
        <v>9</v>
      </c>
      <c r="H44" s="164">
        <v>0</v>
      </c>
      <c r="I44" s="164">
        <v>18</v>
      </c>
      <c r="J44" s="196">
        <f t="shared" si="0"/>
        <v>27</v>
      </c>
      <c r="K44" s="164">
        <v>0</v>
      </c>
      <c r="L44" s="164">
        <v>10</v>
      </c>
      <c r="M44" s="164">
        <v>17</v>
      </c>
      <c r="O44" s="340" t="s">
        <v>222</v>
      </c>
      <c r="P44" s="341"/>
    </row>
    <row r="45" spans="1:16" ht="18.75" customHeight="1">
      <c r="A45" s="204" t="s">
        <v>223</v>
      </c>
      <c r="B45" s="195"/>
      <c r="C45" s="338">
        <v>886</v>
      </c>
      <c r="D45" s="339">
        <v>0</v>
      </c>
      <c r="F45" s="205" t="s">
        <v>224</v>
      </c>
      <c r="G45" s="164">
        <v>2</v>
      </c>
      <c r="H45" s="164">
        <v>0</v>
      </c>
      <c r="I45" s="164">
        <v>0</v>
      </c>
      <c r="J45" s="196">
        <f t="shared" si="0"/>
        <v>2</v>
      </c>
      <c r="K45" s="164">
        <v>0</v>
      </c>
      <c r="L45" s="164">
        <v>0</v>
      </c>
      <c r="M45" s="164">
        <v>2</v>
      </c>
      <c r="O45" s="197" t="s">
        <v>225</v>
      </c>
      <c r="P45" s="153">
        <v>83</v>
      </c>
    </row>
    <row r="46" spans="1:16" ht="18" customHeight="1">
      <c r="A46" s="204" t="s">
        <v>226</v>
      </c>
      <c r="B46" s="195"/>
      <c r="C46" s="338">
        <v>1359</v>
      </c>
      <c r="D46" s="339">
        <v>0</v>
      </c>
      <c r="F46" s="205" t="s">
        <v>227</v>
      </c>
      <c r="G46" s="164">
        <v>0</v>
      </c>
      <c r="H46" s="164">
        <v>0</v>
      </c>
      <c r="I46" s="164">
        <v>0</v>
      </c>
      <c r="J46" s="196">
        <f t="shared" si="0"/>
        <v>0</v>
      </c>
      <c r="K46" s="164">
        <v>0</v>
      </c>
      <c r="L46" s="164">
        <v>0</v>
      </c>
      <c r="M46" s="164">
        <v>0</v>
      </c>
      <c r="O46" s="182" t="s">
        <v>228</v>
      </c>
      <c r="P46" s="153">
        <v>108</v>
      </c>
    </row>
    <row r="47" spans="1:16" ht="18.75" customHeight="1">
      <c r="A47" s="204" t="s">
        <v>229</v>
      </c>
      <c r="B47" s="195"/>
      <c r="C47" s="338">
        <v>1323</v>
      </c>
      <c r="D47" s="339">
        <v>0</v>
      </c>
      <c r="F47" s="167" t="s">
        <v>230</v>
      </c>
      <c r="G47" s="164">
        <v>31</v>
      </c>
      <c r="H47" s="164">
        <v>28</v>
      </c>
      <c r="I47" s="164">
        <v>106</v>
      </c>
      <c r="J47" s="196">
        <f t="shared" si="0"/>
        <v>165</v>
      </c>
      <c r="K47" s="164">
        <v>5</v>
      </c>
      <c r="L47" s="164">
        <v>27</v>
      </c>
      <c r="M47" s="164">
        <v>133</v>
      </c>
      <c r="O47" s="182" t="s">
        <v>231</v>
      </c>
      <c r="P47" s="153">
        <v>88</v>
      </c>
    </row>
    <row r="48" spans="1:16" ht="17.25" customHeight="1" thickBot="1">
      <c r="A48" s="204" t="s">
        <v>232</v>
      </c>
      <c r="B48" s="195"/>
      <c r="C48" s="338">
        <v>1416</v>
      </c>
      <c r="D48" s="339">
        <v>0</v>
      </c>
      <c r="F48" s="179" t="s">
        <v>233</v>
      </c>
      <c r="G48" s="181">
        <f>SUM(G23:G47)</f>
        <v>921</v>
      </c>
      <c r="H48" s="181">
        <f>SUM(H23:H47)</f>
        <v>847</v>
      </c>
      <c r="I48" s="181">
        <f>SUM(I23:I47)</f>
        <v>6751</v>
      </c>
      <c r="J48" s="181">
        <f t="shared" si="0"/>
        <v>8519</v>
      </c>
      <c r="K48" s="181">
        <f>SUM(K23:K47)</f>
        <v>1226</v>
      </c>
      <c r="L48" s="181">
        <f>SUM(L23:L47)</f>
        <v>1860</v>
      </c>
      <c r="M48" s="180">
        <f>SUM(M23:M47)</f>
        <v>5430</v>
      </c>
      <c r="O48" s="182" t="s">
        <v>234</v>
      </c>
      <c r="P48" s="153">
        <v>56</v>
      </c>
    </row>
    <row r="49" spans="1:16" ht="18.75" customHeight="1" thickBot="1">
      <c r="A49" s="206" t="s">
        <v>235</v>
      </c>
      <c r="B49" s="212"/>
      <c r="C49" s="338">
        <v>77</v>
      </c>
      <c r="D49" s="339">
        <v>0</v>
      </c>
      <c r="O49" s="182" t="s">
        <v>236</v>
      </c>
      <c r="P49" s="153">
        <v>76</v>
      </c>
    </row>
    <row r="50" spans="1:16" ht="18.75" customHeight="1" thickBot="1">
      <c r="A50" s="208" t="s">
        <v>118</v>
      </c>
      <c r="B50" s="213"/>
      <c r="C50" s="306">
        <f>SUM(C42:D49)</f>
        <v>7594</v>
      </c>
      <c r="D50" s="337"/>
      <c r="F50" s="329" t="s">
        <v>237</v>
      </c>
      <c r="G50" s="329"/>
      <c r="H50" s="329"/>
      <c r="I50" s="329"/>
      <c r="J50" s="329"/>
      <c r="K50" s="329"/>
      <c r="L50" s="329"/>
      <c r="M50" s="329"/>
      <c r="O50" s="182" t="s">
        <v>238</v>
      </c>
      <c r="P50" s="153">
        <v>94</v>
      </c>
    </row>
    <row r="51" spans="6:16" ht="15.75" customHeight="1">
      <c r="F51" s="215"/>
      <c r="G51" s="214"/>
      <c r="H51" s="215"/>
      <c r="I51" s="215"/>
      <c r="J51" s="215"/>
      <c r="K51" s="215"/>
      <c r="L51" s="215"/>
      <c r="M51" s="215"/>
      <c r="O51" s="182" t="s">
        <v>239</v>
      </c>
      <c r="P51" s="153">
        <v>22</v>
      </c>
    </row>
    <row r="52" spans="6:16" ht="16.5" customHeight="1">
      <c r="F52" s="216"/>
      <c r="G52" s="214"/>
      <c r="H52" s="217"/>
      <c r="I52" s="217"/>
      <c r="J52" s="217"/>
      <c r="K52" s="217"/>
      <c r="L52" s="217"/>
      <c r="M52" s="217"/>
      <c r="O52" s="182" t="s">
        <v>240</v>
      </c>
      <c r="P52" s="153">
        <v>134</v>
      </c>
    </row>
    <row r="53" spans="6:16" ht="15.75" customHeight="1" thickBot="1">
      <c r="F53" t="s">
        <v>9</v>
      </c>
      <c r="M53" s="218"/>
      <c r="O53" s="193" t="s">
        <v>86</v>
      </c>
      <c r="P53" s="194">
        <f>SUM(P45:P52)</f>
        <v>661</v>
      </c>
    </row>
    <row r="54" spans="15:16" ht="21" customHeight="1" thickBot="1">
      <c r="O54" s="219" t="s">
        <v>241</v>
      </c>
      <c r="P54" s="220">
        <f>SUM(P53,P43,P35,P27,P22)</f>
        <v>8416</v>
      </c>
    </row>
    <row r="55" ht="19.5" customHeight="1"/>
    <row r="56" ht="15.75" customHeight="1"/>
    <row r="57" ht="15.75" customHeight="1"/>
    <row r="59" ht="19.5" customHeight="1"/>
    <row r="60" ht="9.75" customHeight="1"/>
  </sheetData>
  <mergeCells count="80">
    <mergeCell ref="F50:M50"/>
    <mergeCell ref="A3:B4"/>
    <mergeCell ref="O4:P4"/>
    <mergeCell ref="B6:D6"/>
    <mergeCell ref="F6:H6"/>
    <mergeCell ref="I6:M6"/>
    <mergeCell ref="I7:M7"/>
    <mergeCell ref="I8:K8"/>
    <mergeCell ref="L8:M8"/>
    <mergeCell ref="F9:G9"/>
    <mergeCell ref="I9:K9"/>
    <mergeCell ref="L9:M9"/>
    <mergeCell ref="F10:H10"/>
    <mergeCell ref="I10:K10"/>
    <mergeCell ref="L10:M10"/>
    <mergeCell ref="F11:G11"/>
    <mergeCell ref="I11:K11"/>
    <mergeCell ref="L11:M11"/>
    <mergeCell ref="B12:D12"/>
    <mergeCell ref="F12:G12"/>
    <mergeCell ref="I12:K12"/>
    <mergeCell ref="L12:M12"/>
    <mergeCell ref="F13:G13"/>
    <mergeCell ref="I13:K13"/>
    <mergeCell ref="L13:M13"/>
    <mergeCell ref="F14:G14"/>
    <mergeCell ref="I14:K14"/>
    <mergeCell ref="L14:M14"/>
    <mergeCell ref="F15:G15"/>
    <mergeCell ref="I15:K15"/>
    <mergeCell ref="L15:M15"/>
    <mergeCell ref="F16:G16"/>
    <mergeCell ref="I16:K16"/>
    <mergeCell ref="L16:M16"/>
    <mergeCell ref="F17:G17"/>
    <mergeCell ref="I17:K17"/>
    <mergeCell ref="L17:M17"/>
    <mergeCell ref="F18:G18"/>
    <mergeCell ref="I18:K18"/>
    <mergeCell ref="L18:M18"/>
    <mergeCell ref="O23:P23"/>
    <mergeCell ref="C24:D24"/>
    <mergeCell ref="A20:B20"/>
    <mergeCell ref="C20:D20"/>
    <mergeCell ref="F20:M20"/>
    <mergeCell ref="C21:D21"/>
    <mergeCell ref="G21:I21"/>
    <mergeCell ref="K21:M21"/>
    <mergeCell ref="C26:D26"/>
    <mergeCell ref="C27:D27"/>
    <mergeCell ref="C28:D28"/>
    <mergeCell ref="C22:D22"/>
    <mergeCell ref="C23:D23"/>
    <mergeCell ref="O28:P28"/>
    <mergeCell ref="A30:B30"/>
    <mergeCell ref="C30:D30"/>
    <mergeCell ref="C31:D31"/>
    <mergeCell ref="O36:P36"/>
    <mergeCell ref="C37:D37"/>
    <mergeCell ref="C38:D38"/>
    <mergeCell ref="C32:D32"/>
    <mergeCell ref="C33:D33"/>
    <mergeCell ref="C34:D34"/>
    <mergeCell ref="C35:D35"/>
    <mergeCell ref="O44:P44"/>
    <mergeCell ref="C45:D45"/>
    <mergeCell ref="C39:D39"/>
    <mergeCell ref="A41:B41"/>
    <mergeCell ref="C41:D41"/>
    <mergeCell ref="C42:D42"/>
    <mergeCell ref="A1:L1"/>
    <mergeCell ref="C50:D50"/>
    <mergeCell ref="C46:D46"/>
    <mergeCell ref="C47:D47"/>
    <mergeCell ref="C48:D48"/>
    <mergeCell ref="C49:D49"/>
    <mergeCell ref="C43:D43"/>
    <mergeCell ref="C44:D44"/>
    <mergeCell ref="C36:D36"/>
    <mergeCell ref="C25:D25"/>
  </mergeCells>
  <printOptions/>
  <pageMargins left="0.35433070866141736" right="0.15748031496062992" top="0.11811023622047245" bottom="0" header="0.17" footer="0.18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workbookViewId="0" topLeftCell="A1">
      <selection activeCell="F17" sqref="F17"/>
    </sheetView>
  </sheetViews>
  <sheetFormatPr defaultColWidth="9.140625" defaultRowHeight="12.75"/>
  <cols>
    <col min="1" max="1" width="41.57421875" style="0" customWidth="1"/>
    <col min="2" max="2" width="0.13671875" style="0" customWidth="1"/>
    <col min="3" max="3" width="8.8515625" style="0" hidden="1" customWidth="1"/>
    <col min="4" max="4" width="20.140625" style="0" customWidth="1"/>
    <col min="5" max="5" width="18.421875" style="0" customWidth="1"/>
    <col min="6" max="6" width="21.7109375" style="0" bestFit="1" customWidth="1"/>
    <col min="7" max="7" width="19.421875" style="0" customWidth="1"/>
  </cols>
  <sheetData>
    <row r="1" spans="1:4" ht="20.25">
      <c r="A1" s="1" t="s">
        <v>41</v>
      </c>
      <c r="B1" s="1"/>
      <c r="C1" s="1"/>
      <c r="D1" s="1"/>
    </row>
    <row r="2" spans="1:4" ht="20.25">
      <c r="A2" s="1" t="s">
        <v>42</v>
      </c>
      <c r="B2" s="1"/>
      <c r="C2" s="1"/>
      <c r="D2" s="1"/>
    </row>
    <row r="3" spans="1:4" ht="20.25">
      <c r="A3" s="1" t="s">
        <v>43</v>
      </c>
      <c r="B3" s="1"/>
      <c r="C3" s="1"/>
      <c r="D3" s="1"/>
    </row>
    <row r="6" spans="1:3" ht="25.5">
      <c r="A6" s="71"/>
      <c r="B6" s="71"/>
      <c r="C6" s="71"/>
    </row>
    <row r="7" spans="1:3" ht="25.5">
      <c r="A7" s="71"/>
      <c r="B7" s="71"/>
      <c r="C7" s="71"/>
    </row>
    <row r="8" spans="1:5" ht="26.25" thickBot="1">
      <c r="A8" s="71"/>
      <c r="B8" s="71"/>
      <c r="C8" s="71"/>
      <c r="D8" s="72"/>
      <c r="E8" s="72"/>
    </row>
    <row r="9" spans="1:7" ht="34.5" customHeight="1">
      <c r="A9" s="73" t="s">
        <v>44</v>
      </c>
      <c r="B9" s="74"/>
      <c r="C9" s="75" t="s">
        <v>44</v>
      </c>
      <c r="D9" s="76">
        <v>2010</v>
      </c>
      <c r="E9" s="77">
        <v>2009</v>
      </c>
      <c r="F9" s="77" t="s">
        <v>0</v>
      </c>
      <c r="G9" s="78" t="s">
        <v>1</v>
      </c>
    </row>
    <row r="10" spans="1:8" ht="38.25" customHeight="1">
      <c r="A10" s="79" t="s">
        <v>45</v>
      </c>
      <c r="B10" s="80"/>
      <c r="C10" s="80"/>
      <c r="D10" s="81">
        <v>26501</v>
      </c>
      <c r="E10" s="81">
        <v>27461</v>
      </c>
      <c r="F10" s="82">
        <f aca="true" t="shared" si="0" ref="F10:F19">SUM(D10-E10)</f>
        <v>-960</v>
      </c>
      <c r="G10" s="83">
        <f aca="true" t="shared" si="1" ref="G10:G19">SUM(F10/E10)</f>
        <v>-0.03495866865736863</v>
      </c>
      <c r="H10" s="84"/>
    </row>
    <row r="11" spans="1:7" ht="34.5" customHeight="1">
      <c r="A11" s="79" t="s">
        <v>2</v>
      </c>
      <c r="B11" s="80"/>
      <c r="C11" s="80"/>
      <c r="D11" s="85">
        <v>859827</v>
      </c>
      <c r="E11" s="85">
        <v>799456</v>
      </c>
      <c r="F11" s="82">
        <f t="shared" si="0"/>
        <v>60371</v>
      </c>
      <c r="G11" s="83">
        <f t="shared" si="1"/>
        <v>0.07551510026818237</v>
      </c>
    </row>
    <row r="12" spans="1:7" ht="35.25" customHeight="1">
      <c r="A12" s="79" t="s">
        <v>3</v>
      </c>
      <c r="B12" s="80"/>
      <c r="C12" s="80"/>
      <c r="D12" s="86">
        <v>19522</v>
      </c>
      <c r="E12" s="86">
        <v>21399</v>
      </c>
      <c r="F12" s="87">
        <f t="shared" si="0"/>
        <v>-1877</v>
      </c>
      <c r="G12" s="88">
        <f t="shared" si="1"/>
        <v>-0.08771437917659704</v>
      </c>
    </row>
    <row r="13" spans="1:7" ht="40.5" customHeight="1">
      <c r="A13" s="89" t="s">
        <v>46</v>
      </c>
      <c r="B13" s="90"/>
      <c r="C13" s="90"/>
      <c r="D13" s="85">
        <v>2726</v>
      </c>
      <c r="E13" s="85">
        <v>3403</v>
      </c>
      <c r="F13" s="91">
        <f t="shared" si="0"/>
        <v>-677</v>
      </c>
      <c r="G13" s="83">
        <f t="shared" si="1"/>
        <v>-0.19894210990302674</v>
      </c>
    </row>
    <row r="14" spans="1:7" ht="41.25" customHeight="1">
      <c r="A14" s="89" t="s">
        <v>47</v>
      </c>
      <c r="B14" s="90"/>
      <c r="C14" s="90"/>
      <c r="D14" s="92">
        <v>1194</v>
      </c>
      <c r="E14" s="92">
        <v>1508</v>
      </c>
      <c r="F14" s="91">
        <f t="shared" si="0"/>
        <v>-314</v>
      </c>
      <c r="G14" s="83">
        <f t="shared" si="1"/>
        <v>-0.20822281167108753</v>
      </c>
    </row>
    <row r="15" spans="1:7" ht="45.75" customHeight="1">
      <c r="A15" s="89" t="s">
        <v>48</v>
      </c>
      <c r="B15" s="90"/>
      <c r="C15" s="90"/>
      <c r="D15" s="92">
        <v>1532</v>
      </c>
      <c r="E15" s="92">
        <v>1895</v>
      </c>
      <c r="F15" s="91">
        <f t="shared" si="0"/>
        <v>-363</v>
      </c>
      <c r="G15" s="83">
        <f t="shared" si="1"/>
        <v>-0.19155672823218997</v>
      </c>
    </row>
    <row r="16" spans="1:7" ht="48" customHeight="1">
      <c r="A16" s="89" t="s">
        <v>49</v>
      </c>
      <c r="B16" s="90"/>
      <c r="C16" s="90"/>
      <c r="D16" s="92">
        <v>16796</v>
      </c>
      <c r="E16" s="92">
        <v>17996</v>
      </c>
      <c r="F16" s="82">
        <f t="shared" si="0"/>
        <v>-1200</v>
      </c>
      <c r="G16" s="83">
        <f t="shared" si="1"/>
        <v>-0.06668148477439431</v>
      </c>
    </row>
    <row r="17" spans="1:7" ht="66.75" customHeight="1">
      <c r="A17" s="93" t="s">
        <v>50</v>
      </c>
      <c r="B17" s="90"/>
      <c r="C17" s="90"/>
      <c r="D17" s="92">
        <v>2140</v>
      </c>
      <c r="E17" s="92">
        <v>2085</v>
      </c>
      <c r="F17" s="82">
        <f t="shared" si="0"/>
        <v>55</v>
      </c>
      <c r="G17" s="83">
        <f t="shared" si="1"/>
        <v>0.026378896882494004</v>
      </c>
    </row>
    <row r="18" spans="1:7" ht="61.5" customHeight="1">
      <c r="A18" s="93" t="s">
        <v>51</v>
      </c>
      <c r="B18" s="90"/>
      <c r="C18" s="90"/>
      <c r="D18" s="92">
        <v>10328</v>
      </c>
      <c r="E18" s="92">
        <v>11164</v>
      </c>
      <c r="F18" s="82">
        <f t="shared" si="0"/>
        <v>-836</v>
      </c>
      <c r="G18" s="83">
        <f t="shared" si="1"/>
        <v>-0.0748835542816195</v>
      </c>
    </row>
    <row r="19" spans="1:7" ht="61.5" customHeight="1" thickBot="1">
      <c r="A19" s="94" t="s">
        <v>52</v>
      </c>
      <c r="B19" s="95"/>
      <c r="C19" s="95"/>
      <c r="D19" s="96">
        <v>4328</v>
      </c>
      <c r="E19" s="96">
        <v>4747</v>
      </c>
      <c r="F19" s="97">
        <f t="shared" si="0"/>
        <v>-419</v>
      </c>
      <c r="G19" s="98">
        <f t="shared" si="1"/>
        <v>-0.08826627343585422</v>
      </c>
    </row>
    <row r="20" spans="1:5" ht="62.25" customHeight="1" thickBot="1">
      <c r="A20" s="99" t="s">
        <v>4</v>
      </c>
      <c r="B20" s="100"/>
      <c r="C20" s="100"/>
      <c r="D20" s="101">
        <f>SUM(D12/D11)</f>
        <v>0.022704567314122494</v>
      </c>
      <c r="E20" s="102">
        <f>SUM(E12/E11)</f>
        <v>0.026766951527038386</v>
      </c>
    </row>
    <row r="24" ht="18">
      <c r="F24" s="103"/>
    </row>
  </sheetData>
  <printOptions/>
  <pageMargins left="0.75" right="0.75" top="1" bottom="1" header="0.5" footer="0.5"/>
  <pageSetup horizontalDpi="300" verticalDpi="3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Normal="75" zoomScaleSheetLayoutView="75" workbookViewId="0" topLeftCell="A1">
      <selection activeCell="D8" sqref="D8"/>
    </sheetView>
  </sheetViews>
  <sheetFormatPr defaultColWidth="9.140625" defaultRowHeight="12.75"/>
  <cols>
    <col min="1" max="1" width="54.57421875" style="0" customWidth="1"/>
    <col min="2" max="5" width="17.140625" style="0" customWidth="1"/>
    <col min="6" max="6" width="12.00390625" style="0" customWidth="1"/>
  </cols>
  <sheetData>
    <row r="1" ht="27" customHeight="1">
      <c r="A1" s="1" t="s">
        <v>11</v>
      </c>
    </row>
    <row r="2" ht="27.75" customHeight="1" thickBot="1"/>
    <row r="3" spans="1:6" ht="51" customHeight="1" thickBot="1">
      <c r="A3" s="398" t="s">
        <v>310</v>
      </c>
      <c r="B3" s="399"/>
      <c r="C3" s="399"/>
      <c r="D3" s="399"/>
      <c r="E3" s="400"/>
      <c r="F3" s="21"/>
    </row>
    <row r="4" ht="29.25" customHeight="1" thickBot="1">
      <c r="G4" s="21"/>
    </row>
    <row r="5" spans="1:6" ht="46.5" customHeight="1">
      <c r="A5" s="22" t="s">
        <v>12</v>
      </c>
      <c r="B5" s="23">
        <v>2010</v>
      </c>
      <c r="C5" s="23">
        <v>2009</v>
      </c>
      <c r="D5" s="24" t="s">
        <v>0</v>
      </c>
      <c r="E5" s="25" t="s">
        <v>1</v>
      </c>
      <c r="F5" s="21"/>
    </row>
    <row r="6" spans="1:6" ht="46.5" customHeight="1">
      <c r="A6" s="26" t="s">
        <v>13</v>
      </c>
      <c r="B6" s="27">
        <v>889</v>
      </c>
      <c r="C6" s="27">
        <v>1044</v>
      </c>
      <c r="D6" s="28">
        <v>-155</v>
      </c>
      <c r="E6" s="29">
        <f aca="true" t="shared" si="0" ref="E6:E20">SUM(B6-C6)/C6</f>
        <v>-0.14846743295019157</v>
      </c>
      <c r="F6" s="21"/>
    </row>
    <row r="7" spans="1:6" ht="46.5" customHeight="1">
      <c r="A7" s="26" t="s">
        <v>14</v>
      </c>
      <c r="B7" s="27">
        <v>7142</v>
      </c>
      <c r="C7" s="27">
        <v>9423</v>
      </c>
      <c r="D7" s="28">
        <v>-2281</v>
      </c>
      <c r="E7" s="29">
        <f t="shared" si="0"/>
        <v>-0.24206728218189535</v>
      </c>
      <c r="F7" s="21"/>
    </row>
    <row r="8" spans="1:8" ht="46.5" customHeight="1">
      <c r="A8" s="26" t="s">
        <v>15</v>
      </c>
      <c r="B8" s="27">
        <v>2279</v>
      </c>
      <c r="C8" s="27">
        <v>2484</v>
      </c>
      <c r="D8" s="28">
        <v>-205</v>
      </c>
      <c r="E8" s="29">
        <f t="shared" si="0"/>
        <v>-0.08252818035426732</v>
      </c>
      <c r="F8" s="21"/>
      <c r="H8" s="30"/>
    </row>
    <row r="9" spans="1:8" ht="46.5" customHeight="1">
      <c r="A9" s="26" t="s">
        <v>16</v>
      </c>
      <c r="B9" s="27">
        <v>8988</v>
      </c>
      <c r="C9" s="27">
        <v>13616</v>
      </c>
      <c r="D9" s="28">
        <v>-4628</v>
      </c>
      <c r="E9" s="29">
        <f t="shared" si="0"/>
        <v>-0.3398942420681551</v>
      </c>
      <c r="F9" s="21"/>
      <c r="H9" s="30"/>
    </row>
    <row r="10" spans="1:6" ht="46.5" customHeight="1">
      <c r="A10" s="26" t="s">
        <v>17</v>
      </c>
      <c r="B10" s="27">
        <v>5308</v>
      </c>
      <c r="C10" s="27">
        <v>9105</v>
      </c>
      <c r="D10" s="28">
        <v>-3797</v>
      </c>
      <c r="E10" s="29">
        <f t="shared" si="0"/>
        <v>-0.4170236133992312</v>
      </c>
      <c r="F10" s="21"/>
    </row>
    <row r="11" spans="1:6" ht="46.5" customHeight="1">
      <c r="A11" s="26" t="s">
        <v>18</v>
      </c>
      <c r="B11" s="27">
        <v>1416</v>
      </c>
      <c r="C11" s="27">
        <v>3207</v>
      </c>
      <c r="D11" s="28">
        <v>-1791</v>
      </c>
      <c r="E11" s="29">
        <f t="shared" si="0"/>
        <v>-0.558465855940131</v>
      </c>
      <c r="F11" s="21"/>
    </row>
    <row r="12" spans="1:6" ht="46.5" customHeight="1">
      <c r="A12" s="26" t="s">
        <v>19</v>
      </c>
      <c r="B12" s="27">
        <v>29123</v>
      </c>
      <c r="C12" s="27">
        <v>40054</v>
      </c>
      <c r="D12" s="28">
        <v>-10931</v>
      </c>
      <c r="E12" s="29">
        <f t="shared" si="0"/>
        <v>-0.27290657612223496</v>
      </c>
      <c r="F12" s="21"/>
    </row>
    <row r="13" spans="1:6" ht="46.5" customHeight="1">
      <c r="A13" s="26" t="s">
        <v>20</v>
      </c>
      <c r="B13" s="27">
        <v>336</v>
      </c>
      <c r="C13" s="27">
        <v>573</v>
      </c>
      <c r="D13" s="28">
        <v>-237</v>
      </c>
      <c r="E13" s="29">
        <f t="shared" si="0"/>
        <v>-0.41361256544502617</v>
      </c>
      <c r="F13" s="21"/>
    </row>
    <row r="14" spans="1:6" ht="46.5" customHeight="1">
      <c r="A14" s="26" t="s">
        <v>21</v>
      </c>
      <c r="B14" s="27">
        <v>27193</v>
      </c>
      <c r="C14" s="27">
        <v>35432</v>
      </c>
      <c r="D14" s="28">
        <v>-8239</v>
      </c>
      <c r="E14" s="29">
        <f t="shared" si="0"/>
        <v>-0.23252991645969745</v>
      </c>
      <c r="F14" s="21"/>
    </row>
    <row r="15" spans="1:5" ht="46.5" customHeight="1">
      <c r="A15" s="26" t="s">
        <v>22</v>
      </c>
      <c r="B15" s="27">
        <v>43084</v>
      </c>
      <c r="C15" s="27">
        <v>59353</v>
      </c>
      <c r="D15" s="28">
        <v>-16269</v>
      </c>
      <c r="E15" s="29">
        <f t="shared" si="0"/>
        <v>-0.27410577392886626</v>
      </c>
    </row>
    <row r="16" spans="1:6" ht="46.5" customHeight="1">
      <c r="A16" s="26" t="s">
        <v>23</v>
      </c>
      <c r="B16" s="27">
        <v>10696</v>
      </c>
      <c r="C16" s="27">
        <v>15695</v>
      </c>
      <c r="D16" s="28">
        <v>-4999</v>
      </c>
      <c r="E16" s="29">
        <f t="shared" si="0"/>
        <v>-0.3185090793246257</v>
      </c>
      <c r="F16" s="21"/>
    </row>
    <row r="17" spans="1:6" ht="46.5" customHeight="1">
      <c r="A17" s="26" t="s">
        <v>24</v>
      </c>
      <c r="B17" s="27">
        <v>139611</v>
      </c>
      <c r="C17" s="27">
        <v>165199</v>
      </c>
      <c r="D17" s="28">
        <v>-25588</v>
      </c>
      <c r="E17" s="29">
        <f t="shared" si="0"/>
        <v>-0.15489197876500463</v>
      </c>
      <c r="F17" s="21"/>
    </row>
    <row r="18" spans="1:6" ht="46.5" customHeight="1">
      <c r="A18" s="26" t="s">
        <v>25</v>
      </c>
      <c r="B18" s="31">
        <v>10003</v>
      </c>
      <c r="C18" s="31">
        <v>18802</v>
      </c>
      <c r="D18" s="28">
        <v>-8799</v>
      </c>
      <c r="E18" s="29">
        <f t="shared" si="0"/>
        <v>-0.467982129560685</v>
      </c>
      <c r="F18" s="21"/>
    </row>
    <row r="19" spans="1:6" ht="46.5" customHeight="1">
      <c r="A19" s="26" t="s">
        <v>26</v>
      </c>
      <c r="B19" s="31">
        <v>3140</v>
      </c>
      <c r="C19" s="31">
        <v>4272</v>
      </c>
      <c r="D19" s="28">
        <v>-1132</v>
      </c>
      <c r="E19" s="29">
        <f t="shared" si="0"/>
        <v>-0.2649812734082397</v>
      </c>
      <c r="F19" s="21"/>
    </row>
    <row r="20" spans="1:6" ht="46.5" customHeight="1" thickBot="1">
      <c r="A20" s="32" t="s">
        <v>27</v>
      </c>
      <c r="B20" s="33">
        <f>SUM(B6:B19)</f>
        <v>289208</v>
      </c>
      <c r="C20" s="33">
        <f>SUM(C6:C17)</f>
        <v>355185</v>
      </c>
      <c r="D20" s="33">
        <f>SUM(B20-C20)</f>
        <v>-65977</v>
      </c>
      <c r="E20" s="34">
        <f t="shared" si="0"/>
        <v>-0.1857539028956741</v>
      </c>
      <c r="F20" s="21"/>
    </row>
    <row r="21" spans="4:6" ht="30.75" customHeight="1" thickBot="1">
      <c r="D21" s="30"/>
      <c r="F21" s="21"/>
    </row>
    <row r="22" spans="1:2" ht="46.5" customHeight="1" thickBot="1" thickTop="1">
      <c r="A22" s="35" t="s">
        <v>12</v>
      </c>
      <c r="B22" s="36">
        <v>2010</v>
      </c>
    </row>
    <row r="23" spans="1:2" ht="46.5" customHeight="1" thickBot="1" thickTop="1">
      <c r="A23" s="37" t="s">
        <v>28</v>
      </c>
      <c r="B23" s="38">
        <v>1587</v>
      </c>
    </row>
    <row r="24" ht="13.5" thickTop="1"/>
  </sheetData>
  <mergeCells count="1">
    <mergeCell ref="A3:E3"/>
  </mergeCells>
  <printOptions/>
  <pageMargins left="0.3937007874015748" right="0.3937007874015748" top="0.1968503937007874" bottom="0.1968503937007874" header="0.5118110236220472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34.28125" style="3" customWidth="1"/>
    <col min="2" max="2" width="15.28125" style="3" bestFit="1" customWidth="1"/>
    <col min="3" max="3" width="15.140625" style="3" customWidth="1"/>
    <col min="4" max="4" width="14.8515625" style="3" bestFit="1" customWidth="1"/>
    <col min="5" max="5" width="18.28125" style="3" bestFit="1" customWidth="1"/>
    <col min="6" max="16384" width="9.140625" style="3" customWidth="1"/>
  </cols>
  <sheetData>
    <row r="1" ht="28.5" customHeight="1">
      <c r="A1" s="2" t="s">
        <v>5</v>
      </c>
    </row>
    <row r="2" ht="28.5" customHeight="1">
      <c r="A2" s="2" t="s">
        <v>6</v>
      </c>
    </row>
    <row r="3" ht="28.5" customHeight="1">
      <c r="A3" s="2" t="s">
        <v>7</v>
      </c>
    </row>
    <row r="4" spans="1:3" ht="25.5">
      <c r="A4" s="4"/>
      <c r="B4" s="4"/>
      <c r="C4" s="4"/>
    </row>
    <row r="5" spans="1:3" ht="34.5" customHeight="1">
      <c r="A5" s="4"/>
      <c r="B5" s="4"/>
      <c r="C5" s="4"/>
    </row>
    <row r="6" spans="1:3" ht="25.5">
      <c r="A6" s="4"/>
      <c r="B6" s="4"/>
      <c r="C6" s="4"/>
    </row>
    <row r="7" spans="1:5" ht="24" customHeight="1">
      <c r="A7" s="5" t="s">
        <v>8</v>
      </c>
      <c r="B7" s="6">
        <v>2010</v>
      </c>
      <c r="C7" s="7">
        <v>2009</v>
      </c>
      <c r="D7" s="7" t="s">
        <v>0</v>
      </c>
      <c r="E7" s="7" t="s">
        <v>1</v>
      </c>
    </row>
    <row r="8" spans="1:5" ht="28.5" customHeight="1">
      <c r="A8" s="8" t="s">
        <v>2</v>
      </c>
      <c r="B8" s="9">
        <v>859827</v>
      </c>
      <c r="C8" s="9">
        <v>799456</v>
      </c>
      <c r="D8" s="10">
        <v>60371</v>
      </c>
      <c r="E8" s="11">
        <f>SUM(D8/C8)</f>
        <v>0.07551510026818237</v>
      </c>
    </row>
    <row r="9" spans="1:5" ht="26.25" customHeight="1">
      <c r="A9" s="8" t="s">
        <v>3</v>
      </c>
      <c r="B9" s="9">
        <v>19522</v>
      </c>
      <c r="C9" s="9">
        <v>21399</v>
      </c>
      <c r="D9" s="12">
        <v>-1877</v>
      </c>
      <c r="E9" s="11">
        <f>SUM(D9/C9)</f>
        <v>-0.08771437917659704</v>
      </c>
    </row>
    <row r="10" spans="1:3" ht="60.75">
      <c r="A10" s="13" t="s">
        <v>4</v>
      </c>
      <c r="B10" s="14">
        <f>SUM(B9/B8)</f>
        <v>0.022704567314122494</v>
      </c>
      <c r="C10" s="14">
        <f>SUM(C9/C8)</f>
        <v>0.026766951527038386</v>
      </c>
    </row>
    <row r="15" ht="12.75">
      <c r="G15" s="3" t="s">
        <v>9</v>
      </c>
    </row>
    <row r="16" spans="1:5" ht="20.25">
      <c r="A16" s="15"/>
      <c r="B16" s="15"/>
      <c r="C16" s="15"/>
      <c r="D16" s="15"/>
      <c r="E16" s="15"/>
    </row>
    <row r="17" spans="1:5" ht="34.5" customHeight="1">
      <c r="A17" s="16" t="s">
        <v>8</v>
      </c>
      <c r="B17" s="6">
        <v>2010</v>
      </c>
      <c r="C17" s="7">
        <v>2009</v>
      </c>
      <c r="D17" s="7" t="s">
        <v>0</v>
      </c>
      <c r="E17" s="7" t="s">
        <v>1</v>
      </c>
    </row>
    <row r="18" spans="1:5" ht="33" customHeight="1">
      <c r="A18" s="17" t="s">
        <v>10</v>
      </c>
      <c r="B18" s="18">
        <v>139611</v>
      </c>
      <c r="C18" s="18">
        <v>165199</v>
      </c>
      <c r="D18" s="19">
        <v>-25588</v>
      </c>
      <c r="E18" s="20">
        <f>SUM(D18/C18)</f>
        <v>-0.15489197876500463</v>
      </c>
    </row>
  </sheetData>
  <printOptions/>
  <pageMargins left="1.52" right="0.7480314960629921" top="0.55" bottom="0.5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BreakPreview" zoomScale="50" zoomScaleNormal="75" zoomScaleSheetLayoutView="50" workbookViewId="0" topLeftCell="A1">
      <selection activeCell="I8" sqref="I8"/>
    </sheetView>
  </sheetViews>
  <sheetFormatPr defaultColWidth="9.140625" defaultRowHeight="12.75"/>
  <cols>
    <col min="1" max="1" width="27.421875" style="105" customWidth="1"/>
    <col min="2" max="3" width="10.421875" style="105" customWidth="1"/>
    <col min="4" max="4" width="11.57421875" style="105" customWidth="1"/>
    <col min="5" max="5" width="16.140625" style="105" bestFit="1" customWidth="1"/>
    <col min="6" max="7" width="8.421875" style="105" bestFit="1" customWidth="1"/>
    <col min="8" max="8" width="8.28125" style="105" customWidth="1"/>
    <col min="9" max="9" width="15.00390625" style="105" bestFit="1" customWidth="1"/>
    <col min="10" max="11" width="12.140625" style="105" bestFit="1" customWidth="1"/>
    <col min="12" max="12" width="8.8515625" style="105" customWidth="1"/>
    <col min="13" max="13" width="16.140625" style="105" bestFit="1" customWidth="1"/>
    <col min="14" max="14" width="12.140625" style="105" bestFit="1" customWidth="1"/>
    <col min="15" max="15" width="12.7109375" style="105" bestFit="1" customWidth="1"/>
    <col min="16" max="16" width="10.28125" style="105" customWidth="1"/>
    <col min="17" max="17" width="16.140625" style="105" bestFit="1" customWidth="1"/>
    <col min="18" max="18" width="8.421875" style="105" bestFit="1" customWidth="1"/>
    <col min="19" max="19" width="8.140625" style="105" customWidth="1"/>
    <col min="20" max="20" width="13.00390625" style="105" customWidth="1"/>
    <col min="21" max="21" width="16.140625" style="105" bestFit="1" customWidth="1"/>
    <col min="22" max="23" width="8.421875" style="105" bestFit="1" customWidth="1"/>
    <col min="24" max="24" width="7.57421875" style="105" customWidth="1"/>
    <col min="25" max="25" width="15.00390625" style="105" bestFit="1" customWidth="1"/>
    <col min="26" max="27" width="12.140625" style="105" bestFit="1" customWidth="1"/>
    <col min="28" max="28" width="10.57421875" style="105" customWidth="1"/>
    <col min="29" max="29" width="16.140625" style="105" bestFit="1" customWidth="1"/>
    <col min="30" max="30" width="14.421875" style="105" customWidth="1"/>
    <col min="31" max="31" width="12.140625" style="105" bestFit="1" customWidth="1"/>
    <col min="32" max="32" width="10.7109375" style="105" customWidth="1"/>
    <col min="33" max="33" width="16.140625" style="105" bestFit="1" customWidth="1"/>
    <col min="34" max="16384" width="9.140625" style="105" customWidth="1"/>
  </cols>
  <sheetData>
    <row r="1" spans="1:18" ht="30.75" customHeight="1">
      <c r="A1" s="404" t="s">
        <v>53</v>
      </c>
      <c r="B1" s="404"/>
      <c r="C1" s="404"/>
      <c r="D1" s="404"/>
      <c r="E1" s="404"/>
      <c r="F1" s="404"/>
      <c r="G1" s="404"/>
      <c r="H1" s="404"/>
      <c r="I1" s="4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7.2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33" ht="39.75" customHeight="1" thickBot="1">
      <c r="A3" s="401" t="s">
        <v>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3"/>
    </row>
    <row r="4" spans="1:33" s="117" customFormat="1" ht="209.25" customHeight="1" thickBot="1">
      <c r="A4" s="106" t="s">
        <v>55</v>
      </c>
      <c r="B4" s="107" t="s">
        <v>56</v>
      </c>
      <c r="C4" s="108" t="s">
        <v>57</v>
      </c>
      <c r="D4" s="108" t="s">
        <v>58</v>
      </c>
      <c r="E4" s="109" t="s">
        <v>59</v>
      </c>
      <c r="F4" s="107" t="s">
        <v>60</v>
      </c>
      <c r="G4" s="110" t="s">
        <v>61</v>
      </c>
      <c r="H4" s="108" t="s">
        <v>58</v>
      </c>
      <c r="I4" s="109" t="s">
        <v>59</v>
      </c>
      <c r="J4" s="107" t="s">
        <v>62</v>
      </c>
      <c r="K4" s="108" t="s">
        <v>63</v>
      </c>
      <c r="L4" s="108" t="s">
        <v>58</v>
      </c>
      <c r="M4" s="109" t="s">
        <v>59</v>
      </c>
      <c r="N4" s="111" t="s">
        <v>64</v>
      </c>
      <c r="O4" s="110" t="s">
        <v>65</v>
      </c>
      <c r="P4" s="108" t="s">
        <v>58</v>
      </c>
      <c r="Q4" s="109" t="s">
        <v>59</v>
      </c>
      <c r="R4" s="112" t="s">
        <v>66</v>
      </c>
      <c r="S4" s="113" t="s">
        <v>67</v>
      </c>
      <c r="T4" s="114" t="s">
        <v>58</v>
      </c>
      <c r="U4" s="115" t="s">
        <v>59</v>
      </c>
      <c r="V4" s="112" t="s">
        <v>68</v>
      </c>
      <c r="W4" s="113" t="s">
        <v>69</v>
      </c>
      <c r="X4" s="114" t="s">
        <v>58</v>
      </c>
      <c r="Y4" s="115" t="s">
        <v>59</v>
      </c>
      <c r="Z4" s="112" t="s">
        <v>70</v>
      </c>
      <c r="AA4" s="112" t="s">
        <v>71</v>
      </c>
      <c r="AB4" s="114" t="s">
        <v>58</v>
      </c>
      <c r="AC4" s="115" t="s">
        <v>59</v>
      </c>
      <c r="AD4" s="112" t="s">
        <v>64</v>
      </c>
      <c r="AE4" s="114" t="s">
        <v>65</v>
      </c>
      <c r="AF4" s="114" t="s">
        <v>58</v>
      </c>
      <c r="AG4" s="116" t="s">
        <v>59</v>
      </c>
    </row>
    <row r="5" spans="1:33" ht="90.75" customHeight="1">
      <c r="A5" s="118" t="s">
        <v>72</v>
      </c>
      <c r="B5" s="119">
        <v>157</v>
      </c>
      <c r="C5" s="119">
        <v>176</v>
      </c>
      <c r="D5" s="119">
        <v>-19</v>
      </c>
      <c r="E5" s="120">
        <v>-0.10795454545454546</v>
      </c>
      <c r="F5" s="119">
        <v>178</v>
      </c>
      <c r="G5" s="119">
        <v>224</v>
      </c>
      <c r="H5" s="119">
        <v>-46</v>
      </c>
      <c r="I5" s="120">
        <v>-0.20535714285714285</v>
      </c>
      <c r="J5" s="119">
        <v>3725</v>
      </c>
      <c r="K5" s="119">
        <v>3637</v>
      </c>
      <c r="L5" s="119">
        <v>88</v>
      </c>
      <c r="M5" s="120">
        <v>0.024195765740995325</v>
      </c>
      <c r="N5" s="119">
        <v>4060</v>
      </c>
      <c r="O5" s="119">
        <v>4037</v>
      </c>
      <c r="P5" s="119">
        <v>23</v>
      </c>
      <c r="Q5" s="120">
        <v>0.00569729997522913</v>
      </c>
      <c r="R5" s="119">
        <v>160</v>
      </c>
      <c r="S5" s="119">
        <v>185</v>
      </c>
      <c r="T5" s="119">
        <v>-25</v>
      </c>
      <c r="U5" s="120">
        <v>-0.13513513513513514</v>
      </c>
      <c r="V5" s="119">
        <v>203</v>
      </c>
      <c r="W5" s="119">
        <v>246</v>
      </c>
      <c r="X5" s="119">
        <v>-43</v>
      </c>
      <c r="Y5" s="120">
        <v>-0.17479674796747968</v>
      </c>
      <c r="Z5" s="119">
        <v>4712</v>
      </c>
      <c r="AA5" s="119">
        <v>4593</v>
      </c>
      <c r="AB5" s="119">
        <v>119</v>
      </c>
      <c r="AC5" s="120">
        <v>0.025908991944263007</v>
      </c>
      <c r="AD5" s="119">
        <v>5075</v>
      </c>
      <c r="AE5" s="119">
        <v>5024</v>
      </c>
      <c r="AF5" s="121">
        <v>51</v>
      </c>
      <c r="AG5" s="122">
        <v>0.010151273885350318</v>
      </c>
    </row>
    <row r="6" spans="1:33" ht="90.75" customHeight="1">
      <c r="A6" s="123" t="s">
        <v>73</v>
      </c>
      <c r="B6" s="124">
        <v>37</v>
      </c>
      <c r="C6" s="124">
        <v>38</v>
      </c>
      <c r="D6" s="119">
        <v>-1</v>
      </c>
      <c r="E6" s="125">
        <v>-0.02631578947368421</v>
      </c>
      <c r="F6" s="124">
        <v>70</v>
      </c>
      <c r="G6" s="124">
        <v>59</v>
      </c>
      <c r="H6" s="124">
        <v>11</v>
      </c>
      <c r="I6" s="125">
        <v>0.1864406779661017</v>
      </c>
      <c r="J6" s="124">
        <v>920</v>
      </c>
      <c r="K6" s="124">
        <v>683</v>
      </c>
      <c r="L6" s="124">
        <v>237</v>
      </c>
      <c r="M6" s="125">
        <v>0.34699853587115664</v>
      </c>
      <c r="N6" s="124">
        <v>1027</v>
      </c>
      <c r="O6" s="124">
        <v>780</v>
      </c>
      <c r="P6" s="124">
        <v>247</v>
      </c>
      <c r="Q6" s="125">
        <v>0.31666666666666665</v>
      </c>
      <c r="R6" s="124">
        <v>40</v>
      </c>
      <c r="S6" s="124">
        <v>43</v>
      </c>
      <c r="T6" s="124">
        <v>-3</v>
      </c>
      <c r="U6" s="125">
        <v>-0.06976744186046512</v>
      </c>
      <c r="V6" s="124">
        <v>79</v>
      </c>
      <c r="W6" s="124">
        <v>66</v>
      </c>
      <c r="X6" s="124">
        <v>13</v>
      </c>
      <c r="Y6" s="125">
        <v>0.19696969696969696</v>
      </c>
      <c r="Z6" s="124">
        <v>1188</v>
      </c>
      <c r="AA6" s="124">
        <v>908</v>
      </c>
      <c r="AB6" s="124">
        <v>280</v>
      </c>
      <c r="AC6" s="125">
        <v>0.30837004405286345</v>
      </c>
      <c r="AD6" s="124">
        <v>1307</v>
      </c>
      <c r="AE6" s="124">
        <v>1017</v>
      </c>
      <c r="AF6" s="126">
        <v>290</v>
      </c>
      <c r="AG6" s="127">
        <v>0.28515240904621436</v>
      </c>
    </row>
    <row r="7" spans="1:33" ht="90.75" customHeight="1">
      <c r="A7" s="123" t="s">
        <v>74</v>
      </c>
      <c r="B7" s="124">
        <v>26</v>
      </c>
      <c r="C7" s="124">
        <v>41</v>
      </c>
      <c r="D7" s="119">
        <v>-15</v>
      </c>
      <c r="E7" s="125">
        <v>-0.36585365853658536</v>
      </c>
      <c r="F7" s="124">
        <v>47</v>
      </c>
      <c r="G7" s="124">
        <v>40</v>
      </c>
      <c r="H7" s="124">
        <v>7</v>
      </c>
      <c r="I7" s="125">
        <v>0.175</v>
      </c>
      <c r="J7" s="124">
        <v>193</v>
      </c>
      <c r="K7" s="124">
        <v>227</v>
      </c>
      <c r="L7" s="124">
        <v>-34</v>
      </c>
      <c r="M7" s="125">
        <v>-0.14977973568281938</v>
      </c>
      <c r="N7" s="124">
        <v>266</v>
      </c>
      <c r="O7" s="124">
        <v>308</v>
      </c>
      <c r="P7" s="124">
        <v>-42</v>
      </c>
      <c r="Q7" s="125">
        <v>-0.13636363636363635</v>
      </c>
      <c r="R7" s="124">
        <v>28</v>
      </c>
      <c r="S7" s="124">
        <v>45</v>
      </c>
      <c r="T7" s="124">
        <v>-17</v>
      </c>
      <c r="U7" s="125">
        <v>-0.37777777777777777</v>
      </c>
      <c r="V7" s="124">
        <v>56</v>
      </c>
      <c r="W7" s="124">
        <v>44</v>
      </c>
      <c r="X7" s="124">
        <v>12</v>
      </c>
      <c r="Y7" s="125">
        <v>0.2727272727272727</v>
      </c>
      <c r="Z7" s="124">
        <v>298</v>
      </c>
      <c r="AA7" s="124">
        <v>345</v>
      </c>
      <c r="AB7" s="124">
        <v>-47</v>
      </c>
      <c r="AC7" s="125">
        <v>-0.13623188405797101</v>
      </c>
      <c r="AD7" s="124">
        <v>382</v>
      </c>
      <c r="AE7" s="124">
        <v>434</v>
      </c>
      <c r="AF7" s="126">
        <v>-52</v>
      </c>
      <c r="AG7" s="127">
        <v>-0.11981566820276497</v>
      </c>
    </row>
    <row r="8" spans="1:33" ht="90.75" customHeight="1">
      <c r="A8" s="123" t="s">
        <v>75</v>
      </c>
      <c r="B8" s="124">
        <v>42</v>
      </c>
      <c r="C8" s="124">
        <v>55</v>
      </c>
      <c r="D8" s="119">
        <v>-13</v>
      </c>
      <c r="E8" s="125">
        <v>-0.23636363636363636</v>
      </c>
      <c r="F8" s="124">
        <v>44</v>
      </c>
      <c r="G8" s="124">
        <v>41</v>
      </c>
      <c r="H8" s="124">
        <v>3</v>
      </c>
      <c r="I8" s="125">
        <v>0.07317073170731707</v>
      </c>
      <c r="J8" s="124">
        <v>178</v>
      </c>
      <c r="K8" s="124">
        <v>137</v>
      </c>
      <c r="L8" s="124">
        <v>41</v>
      </c>
      <c r="M8" s="125">
        <v>0.29927007299270075</v>
      </c>
      <c r="N8" s="124">
        <v>264</v>
      </c>
      <c r="O8" s="124">
        <v>233</v>
      </c>
      <c r="P8" s="124">
        <v>31</v>
      </c>
      <c r="Q8" s="125">
        <v>0.13304721030042918</v>
      </c>
      <c r="R8" s="124">
        <v>49</v>
      </c>
      <c r="S8" s="124">
        <v>65</v>
      </c>
      <c r="T8" s="124">
        <v>-16</v>
      </c>
      <c r="U8" s="125">
        <v>-0.24615384615384617</v>
      </c>
      <c r="V8" s="124">
        <v>58</v>
      </c>
      <c r="W8" s="124">
        <v>50</v>
      </c>
      <c r="X8" s="124">
        <v>8</v>
      </c>
      <c r="Y8" s="125">
        <v>0.16</v>
      </c>
      <c r="Z8" s="124">
        <v>281</v>
      </c>
      <c r="AA8" s="124">
        <v>269</v>
      </c>
      <c r="AB8" s="124">
        <v>12</v>
      </c>
      <c r="AC8" s="125">
        <v>0.04460966542750929</v>
      </c>
      <c r="AD8" s="124">
        <v>388</v>
      </c>
      <c r="AE8" s="124">
        <v>384</v>
      </c>
      <c r="AF8" s="126">
        <v>4</v>
      </c>
      <c r="AG8" s="127">
        <v>0.010416666666666666</v>
      </c>
    </row>
    <row r="9" spans="1:33" ht="90.75" customHeight="1">
      <c r="A9" s="123" t="s">
        <v>76</v>
      </c>
      <c r="B9" s="124">
        <v>12</v>
      </c>
      <c r="C9" s="124">
        <v>10</v>
      </c>
      <c r="D9" s="119">
        <v>2</v>
      </c>
      <c r="E9" s="125">
        <v>0.2</v>
      </c>
      <c r="F9" s="124">
        <v>13</v>
      </c>
      <c r="G9" s="124">
        <v>14</v>
      </c>
      <c r="H9" s="124">
        <v>-1</v>
      </c>
      <c r="I9" s="125">
        <v>-0.07142857142857142</v>
      </c>
      <c r="J9" s="124">
        <v>72</v>
      </c>
      <c r="K9" s="124">
        <v>22</v>
      </c>
      <c r="L9" s="124">
        <v>50</v>
      </c>
      <c r="M9" s="125">
        <v>2.272727272727273</v>
      </c>
      <c r="N9" s="124">
        <v>97</v>
      </c>
      <c r="O9" s="124">
        <v>46</v>
      </c>
      <c r="P9" s="124">
        <v>51</v>
      </c>
      <c r="Q9" s="125">
        <v>1.108695652173913</v>
      </c>
      <c r="R9" s="124">
        <v>17</v>
      </c>
      <c r="S9" s="124">
        <v>15</v>
      </c>
      <c r="T9" s="124">
        <v>2</v>
      </c>
      <c r="U9" s="125">
        <v>0.13333333333333333</v>
      </c>
      <c r="V9" s="124">
        <v>17</v>
      </c>
      <c r="W9" s="124">
        <v>18</v>
      </c>
      <c r="X9" s="124">
        <v>-1</v>
      </c>
      <c r="Y9" s="125">
        <v>-0.05555555555555555</v>
      </c>
      <c r="Z9" s="124">
        <v>121</v>
      </c>
      <c r="AA9" s="124">
        <v>50</v>
      </c>
      <c r="AB9" s="124">
        <v>71</v>
      </c>
      <c r="AC9" s="125">
        <v>1.42</v>
      </c>
      <c r="AD9" s="124">
        <v>155</v>
      </c>
      <c r="AE9" s="124">
        <v>83</v>
      </c>
      <c r="AF9" s="126">
        <v>72</v>
      </c>
      <c r="AG9" s="127">
        <v>0.8674698795180723</v>
      </c>
    </row>
    <row r="10" spans="1:33" ht="90.75" customHeight="1">
      <c r="A10" s="123" t="s">
        <v>77</v>
      </c>
      <c r="B10" s="124">
        <v>12</v>
      </c>
      <c r="C10" s="124">
        <v>19</v>
      </c>
      <c r="D10" s="119">
        <v>-7</v>
      </c>
      <c r="E10" s="125">
        <v>-0.3684210526315789</v>
      </c>
      <c r="F10" s="124">
        <v>17</v>
      </c>
      <c r="G10" s="124">
        <v>18</v>
      </c>
      <c r="H10" s="124">
        <v>-1</v>
      </c>
      <c r="I10" s="125">
        <v>-0.05555555555555555</v>
      </c>
      <c r="J10" s="124">
        <v>51</v>
      </c>
      <c r="K10" s="124">
        <v>22</v>
      </c>
      <c r="L10" s="124">
        <v>29</v>
      </c>
      <c r="M10" s="125">
        <v>1.3181818181818181</v>
      </c>
      <c r="N10" s="124">
        <v>80</v>
      </c>
      <c r="O10" s="124">
        <v>59</v>
      </c>
      <c r="P10" s="124">
        <v>21</v>
      </c>
      <c r="Q10" s="125">
        <v>0.3559322033898305</v>
      </c>
      <c r="R10" s="124">
        <v>14</v>
      </c>
      <c r="S10" s="124">
        <v>21</v>
      </c>
      <c r="T10" s="124">
        <v>-7</v>
      </c>
      <c r="U10" s="125">
        <v>-0.3333333333333333</v>
      </c>
      <c r="V10" s="124">
        <v>19</v>
      </c>
      <c r="W10" s="124">
        <v>23</v>
      </c>
      <c r="X10" s="124">
        <v>-4</v>
      </c>
      <c r="Y10" s="125">
        <v>-0.17391304347826086</v>
      </c>
      <c r="Z10" s="124">
        <v>84</v>
      </c>
      <c r="AA10" s="124">
        <v>47</v>
      </c>
      <c r="AB10" s="124">
        <v>37</v>
      </c>
      <c r="AC10" s="125">
        <v>0.7872340425531915</v>
      </c>
      <c r="AD10" s="124">
        <v>117</v>
      </c>
      <c r="AE10" s="124">
        <v>91</v>
      </c>
      <c r="AF10" s="126">
        <v>26</v>
      </c>
      <c r="AG10" s="127">
        <v>0.2857142857142857</v>
      </c>
    </row>
    <row r="11" spans="1:33" ht="90.75" customHeight="1">
      <c r="A11" s="123" t="s">
        <v>78</v>
      </c>
      <c r="B11" s="124">
        <v>34</v>
      </c>
      <c r="C11" s="124">
        <v>35</v>
      </c>
      <c r="D11" s="119">
        <v>-1</v>
      </c>
      <c r="E11" s="125">
        <v>-0.02857142857142857</v>
      </c>
      <c r="F11" s="124">
        <v>38</v>
      </c>
      <c r="G11" s="124">
        <v>35</v>
      </c>
      <c r="H11" s="124">
        <v>3</v>
      </c>
      <c r="I11" s="125">
        <v>0.08571428571428572</v>
      </c>
      <c r="J11" s="124">
        <v>139</v>
      </c>
      <c r="K11" s="124">
        <v>116</v>
      </c>
      <c r="L11" s="124">
        <v>23</v>
      </c>
      <c r="M11" s="125">
        <v>0.19827586206896552</v>
      </c>
      <c r="N11" s="124">
        <v>211</v>
      </c>
      <c r="O11" s="124">
        <v>186</v>
      </c>
      <c r="P11" s="124">
        <v>25</v>
      </c>
      <c r="Q11" s="125">
        <v>0.13440860215053763</v>
      </c>
      <c r="R11" s="124">
        <v>38</v>
      </c>
      <c r="S11" s="124">
        <v>38</v>
      </c>
      <c r="T11" s="124">
        <v>0</v>
      </c>
      <c r="U11" s="125">
        <v>0</v>
      </c>
      <c r="V11" s="124">
        <v>48</v>
      </c>
      <c r="W11" s="124">
        <v>47</v>
      </c>
      <c r="X11" s="124">
        <v>1</v>
      </c>
      <c r="Y11" s="125">
        <v>0.02127659574468085</v>
      </c>
      <c r="Z11" s="124">
        <v>220</v>
      </c>
      <c r="AA11" s="124">
        <v>182</v>
      </c>
      <c r="AB11" s="124">
        <v>38</v>
      </c>
      <c r="AC11" s="125">
        <v>0.2087912087912088</v>
      </c>
      <c r="AD11" s="124">
        <v>306</v>
      </c>
      <c r="AE11" s="124">
        <v>267</v>
      </c>
      <c r="AF11" s="126">
        <v>39</v>
      </c>
      <c r="AG11" s="127">
        <v>0.14606741573033707</v>
      </c>
    </row>
    <row r="12" spans="1:33" ht="90.75" customHeight="1">
      <c r="A12" s="123" t="s">
        <v>79</v>
      </c>
      <c r="B12" s="124">
        <v>10</v>
      </c>
      <c r="C12" s="124">
        <v>14</v>
      </c>
      <c r="D12" s="119">
        <v>-4</v>
      </c>
      <c r="E12" s="125">
        <v>-0.2857142857142857</v>
      </c>
      <c r="F12" s="124">
        <v>16</v>
      </c>
      <c r="G12" s="124">
        <v>15</v>
      </c>
      <c r="H12" s="124">
        <v>1</v>
      </c>
      <c r="I12" s="125">
        <v>0.06666666666666667</v>
      </c>
      <c r="J12" s="124">
        <v>121</v>
      </c>
      <c r="K12" s="124">
        <v>79</v>
      </c>
      <c r="L12" s="124">
        <v>42</v>
      </c>
      <c r="M12" s="125">
        <v>0.5316455696202531</v>
      </c>
      <c r="N12" s="124">
        <v>147</v>
      </c>
      <c r="O12" s="124">
        <v>108</v>
      </c>
      <c r="P12" s="124">
        <v>39</v>
      </c>
      <c r="Q12" s="125">
        <v>0.3611111111111111</v>
      </c>
      <c r="R12" s="124">
        <v>11</v>
      </c>
      <c r="S12" s="124">
        <v>15</v>
      </c>
      <c r="T12" s="124">
        <v>-4</v>
      </c>
      <c r="U12" s="125">
        <v>-0.26666666666666666</v>
      </c>
      <c r="V12" s="124">
        <v>18</v>
      </c>
      <c r="W12" s="124">
        <v>18</v>
      </c>
      <c r="X12" s="124">
        <v>0</v>
      </c>
      <c r="Y12" s="125">
        <v>0</v>
      </c>
      <c r="Z12" s="124">
        <v>165</v>
      </c>
      <c r="AA12" s="124">
        <v>102</v>
      </c>
      <c r="AB12" s="124">
        <v>63</v>
      </c>
      <c r="AC12" s="125">
        <v>0.6176470588235294</v>
      </c>
      <c r="AD12" s="124">
        <v>194</v>
      </c>
      <c r="AE12" s="124">
        <v>135</v>
      </c>
      <c r="AF12" s="126">
        <v>59</v>
      </c>
      <c r="AG12" s="127">
        <v>0.43703703703703706</v>
      </c>
    </row>
    <row r="13" spans="1:33" ht="90.75" customHeight="1">
      <c r="A13" s="123" t="s">
        <v>80</v>
      </c>
      <c r="B13" s="124">
        <v>37</v>
      </c>
      <c r="C13" s="124">
        <v>60</v>
      </c>
      <c r="D13" s="119">
        <v>-23</v>
      </c>
      <c r="E13" s="125">
        <v>-0.38333333333333336</v>
      </c>
      <c r="F13" s="124">
        <v>48</v>
      </c>
      <c r="G13" s="124">
        <v>37</v>
      </c>
      <c r="H13" s="124">
        <v>11</v>
      </c>
      <c r="I13" s="125">
        <v>0.2972972972972973</v>
      </c>
      <c r="J13" s="124">
        <v>244</v>
      </c>
      <c r="K13" s="124">
        <v>207</v>
      </c>
      <c r="L13" s="124">
        <v>37</v>
      </c>
      <c r="M13" s="125">
        <v>0.178743961352657</v>
      </c>
      <c r="N13" s="124">
        <v>329</v>
      </c>
      <c r="O13" s="124">
        <v>304</v>
      </c>
      <c r="P13" s="124">
        <v>25</v>
      </c>
      <c r="Q13" s="125">
        <v>0.08223684210526316</v>
      </c>
      <c r="R13" s="124">
        <v>41</v>
      </c>
      <c r="S13" s="124">
        <v>73</v>
      </c>
      <c r="T13" s="124">
        <v>-32</v>
      </c>
      <c r="U13" s="125">
        <v>-0.4383561643835616</v>
      </c>
      <c r="V13" s="124">
        <v>62</v>
      </c>
      <c r="W13" s="124">
        <v>56</v>
      </c>
      <c r="X13" s="124">
        <v>6</v>
      </c>
      <c r="Y13" s="125">
        <v>0.10714285714285714</v>
      </c>
      <c r="Z13" s="124">
        <v>391</v>
      </c>
      <c r="AA13" s="124">
        <v>333</v>
      </c>
      <c r="AB13" s="124">
        <v>58</v>
      </c>
      <c r="AC13" s="125">
        <v>0.17417417417417416</v>
      </c>
      <c r="AD13" s="124">
        <v>494</v>
      </c>
      <c r="AE13" s="124">
        <v>462</v>
      </c>
      <c r="AF13" s="126">
        <v>32</v>
      </c>
      <c r="AG13" s="127">
        <v>0.06926406926406926</v>
      </c>
    </row>
    <row r="14" spans="1:33" ht="90.75" customHeight="1">
      <c r="A14" s="123" t="s">
        <v>81</v>
      </c>
      <c r="B14" s="124">
        <v>45</v>
      </c>
      <c r="C14" s="124">
        <v>55</v>
      </c>
      <c r="D14" s="119">
        <v>-10</v>
      </c>
      <c r="E14" s="125">
        <v>-0.18181818181818182</v>
      </c>
      <c r="F14" s="124">
        <v>57</v>
      </c>
      <c r="G14" s="124">
        <v>57</v>
      </c>
      <c r="H14" s="124">
        <v>0</v>
      </c>
      <c r="I14" s="125">
        <v>0</v>
      </c>
      <c r="J14" s="124">
        <v>258</v>
      </c>
      <c r="K14" s="124">
        <v>350</v>
      </c>
      <c r="L14" s="124">
        <v>-92</v>
      </c>
      <c r="M14" s="125">
        <v>-0.26285714285714284</v>
      </c>
      <c r="N14" s="124">
        <v>360</v>
      </c>
      <c r="O14" s="124">
        <v>462</v>
      </c>
      <c r="P14" s="124">
        <v>-102</v>
      </c>
      <c r="Q14" s="125">
        <v>-0.22077922077922077</v>
      </c>
      <c r="R14" s="124">
        <v>49</v>
      </c>
      <c r="S14" s="124">
        <v>57</v>
      </c>
      <c r="T14" s="124">
        <v>-8</v>
      </c>
      <c r="U14" s="125">
        <v>-0.14035087719298245</v>
      </c>
      <c r="V14" s="124">
        <v>72</v>
      </c>
      <c r="W14" s="124">
        <v>70</v>
      </c>
      <c r="X14" s="124">
        <v>2</v>
      </c>
      <c r="Y14" s="125">
        <v>0.02857142857142857</v>
      </c>
      <c r="Z14" s="124">
        <v>422</v>
      </c>
      <c r="AA14" s="124">
        <v>557</v>
      </c>
      <c r="AB14" s="124">
        <v>-135</v>
      </c>
      <c r="AC14" s="125">
        <v>-0.24236983842010773</v>
      </c>
      <c r="AD14" s="124">
        <v>543</v>
      </c>
      <c r="AE14" s="124">
        <v>684</v>
      </c>
      <c r="AF14" s="126">
        <v>-141</v>
      </c>
      <c r="AG14" s="127">
        <v>-0.20614035087719298</v>
      </c>
    </row>
    <row r="15" spans="1:33" ht="84.75" customHeight="1">
      <c r="A15" s="123" t="s">
        <v>82</v>
      </c>
      <c r="B15" s="124">
        <v>56</v>
      </c>
      <c r="C15" s="124">
        <v>60</v>
      </c>
      <c r="D15" s="119">
        <v>-4</v>
      </c>
      <c r="E15" s="125">
        <v>-0.06666666666666667</v>
      </c>
      <c r="F15" s="124">
        <v>51</v>
      </c>
      <c r="G15" s="124">
        <v>67</v>
      </c>
      <c r="H15" s="124">
        <v>-16</v>
      </c>
      <c r="I15" s="125">
        <v>-0.23880597014925373</v>
      </c>
      <c r="J15" s="124">
        <v>219</v>
      </c>
      <c r="K15" s="124">
        <v>293</v>
      </c>
      <c r="L15" s="124">
        <v>-74</v>
      </c>
      <c r="M15" s="125">
        <v>-0.2525597269624573</v>
      </c>
      <c r="N15" s="124">
        <v>326</v>
      </c>
      <c r="O15" s="124">
        <v>420</v>
      </c>
      <c r="P15" s="124">
        <v>-94</v>
      </c>
      <c r="Q15" s="125">
        <v>-0.22380952380952382</v>
      </c>
      <c r="R15" s="124">
        <v>64</v>
      </c>
      <c r="S15" s="124">
        <v>70</v>
      </c>
      <c r="T15" s="124">
        <v>-6</v>
      </c>
      <c r="U15" s="125">
        <v>-0.08571428571428572</v>
      </c>
      <c r="V15" s="124">
        <v>62</v>
      </c>
      <c r="W15" s="124">
        <v>90</v>
      </c>
      <c r="X15" s="124">
        <v>-28</v>
      </c>
      <c r="Y15" s="125">
        <v>-0.3111111111111111</v>
      </c>
      <c r="Z15" s="124">
        <v>362</v>
      </c>
      <c r="AA15" s="124">
        <v>453</v>
      </c>
      <c r="AB15" s="124">
        <v>-91</v>
      </c>
      <c r="AC15" s="125">
        <v>-0.20088300220750552</v>
      </c>
      <c r="AD15" s="124">
        <v>488</v>
      </c>
      <c r="AE15" s="124">
        <v>613</v>
      </c>
      <c r="AF15" s="126">
        <v>-125</v>
      </c>
      <c r="AG15" s="127">
        <v>-0.2039151712887439</v>
      </c>
    </row>
    <row r="16" spans="1:33" ht="77.25" customHeight="1">
      <c r="A16" s="123" t="s">
        <v>83</v>
      </c>
      <c r="B16" s="128">
        <v>5</v>
      </c>
      <c r="C16" s="128">
        <v>7</v>
      </c>
      <c r="D16" s="119">
        <v>-2</v>
      </c>
      <c r="E16" s="125">
        <v>-0.2857142857142857</v>
      </c>
      <c r="F16" s="128">
        <v>8</v>
      </c>
      <c r="G16" s="128">
        <v>7</v>
      </c>
      <c r="H16" s="128">
        <v>1</v>
      </c>
      <c r="I16" s="125">
        <v>0.14285714285714285</v>
      </c>
      <c r="J16" s="128">
        <v>58</v>
      </c>
      <c r="K16" s="128">
        <v>25</v>
      </c>
      <c r="L16" s="128">
        <v>33</v>
      </c>
      <c r="M16" s="125">
        <v>1.32</v>
      </c>
      <c r="N16" s="128">
        <v>71</v>
      </c>
      <c r="O16" s="128">
        <v>39</v>
      </c>
      <c r="P16" s="128">
        <v>32</v>
      </c>
      <c r="Q16" s="125">
        <v>0.8205128205128205</v>
      </c>
      <c r="R16" s="128">
        <v>5</v>
      </c>
      <c r="S16" s="128">
        <v>7</v>
      </c>
      <c r="T16" s="128">
        <v>-2</v>
      </c>
      <c r="U16" s="125">
        <v>-0.2857142857142857</v>
      </c>
      <c r="V16" s="128">
        <v>8</v>
      </c>
      <c r="W16" s="128">
        <v>8</v>
      </c>
      <c r="X16" s="128">
        <v>0</v>
      </c>
      <c r="Y16" s="125">
        <v>0</v>
      </c>
      <c r="Z16" s="128">
        <v>74</v>
      </c>
      <c r="AA16" s="128">
        <v>34</v>
      </c>
      <c r="AB16" s="128">
        <v>40</v>
      </c>
      <c r="AC16" s="125">
        <v>1.1764705882352942</v>
      </c>
      <c r="AD16" s="128">
        <v>87</v>
      </c>
      <c r="AE16" s="128">
        <v>49</v>
      </c>
      <c r="AF16" s="129">
        <v>38</v>
      </c>
      <c r="AG16" s="127">
        <v>0.7755102040816326</v>
      </c>
    </row>
    <row r="17" spans="1:33" ht="77.25" customHeight="1">
      <c r="A17" s="123" t="s">
        <v>84</v>
      </c>
      <c r="B17" s="128">
        <v>19</v>
      </c>
      <c r="C17" s="128">
        <v>19</v>
      </c>
      <c r="D17" s="119">
        <v>0</v>
      </c>
      <c r="E17" s="125">
        <v>0</v>
      </c>
      <c r="F17" s="128">
        <v>32</v>
      </c>
      <c r="G17" s="128">
        <v>21</v>
      </c>
      <c r="H17" s="128">
        <v>11</v>
      </c>
      <c r="I17" s="125">
        <v>0.5238095238095238</v>
      </c>
      <c r="J17" s="128">
        <v>140</v>
      </c>
      <c r="K17" s="128">
        <v>70</v>
      </c>
      <c r="L17" s="128">
        <v>70</v>
      </c>
      <c r="M17" s="125">
        <v>1</v>
      </c>
      <c r="N17" s="128">
        <v>191</v>
      </c>
      <c r="O17" s="128">
        <v>110</v>
      </c>
      <c r="P17" s="128">
        <v>81</v>
      </c>
      <c r="Q17" s="125">
        <v>0.7363636363636363</v>
      </c>
      <c r="R17" s="128">
        <v>19</v>
      </c>
      <c r="S17" s="128">
        <v>20</v>
      </c>
      <c r="T17" s="128">
        <v>-1</v>
      </c>
      <c r="U17" s="125">
        <v>-0.05</v>
      </c>
      <c r="V17" s="128">
        <v>35</v>
      </c>
      <c r="W17" s="128">
        <v>24</v>
      </c>
      <c r="X17" s="128">
        <v>11</v>
      </c>
      <c r="Y17" s="125">
        <v>0.4583333333333333</v>
      </c>
      <c r="Z17" s="128">
        <v>196</v>
      </c>
      <c r="AA17" s="128">
        <v>98</v>
      </c>
      <c r="AB17" s="128">
        <v>98</v>
      </c>
      <c r="AC17" s="125">
        <v>1</v>
      </c>
      <c r="AD17" s="128">
        <v>250</v>
      </c>
      <c r="AE17" s="128">
        <v>142</v>
      </c>
      <c r="AF17" s="129">
        <v>108</v>
      </c>
      <c r="AG17" s="127">
        <v>0.7605633802816901</v>
      </c>
    </row>
    <row r="18" spans="1:33" ht="80.25" customHeight="1" thickBot="1">
      <c r="A18" s="130" t="s">
        <v>85</v>
      </c>
      <c r="B18" s="131">
        <v>33</v>
      </c>
      <c r="C18" s="131">
        <v>37</v>
      </c>
      <c r="D18" s="119">
        <v>-4</v>
      </c>
      <c r="E18" s="132">
        <v>-0.10810810810810811</v>
      </c>
      <c r="F18" s="131">
        <v>37</v>
      </c>
      <c r="G18" s="131">
        <v>41</v>
      </c>
      <c r="H18" s="131">
        <v>-4</v>
      </c>
      <c r="I18" s="132">
        <v>-0.0975609756097561</v>
      </c>
      <c r="J18" s="131">
        <v>95</v>
      </c>
      <c r="K18" s="131">
        <v>89</v>
      </c>
      <c r="L18" s="131">
        <v>6</v>
      </c>
      <c r="M18" s="132">
        <v>0.06741573033707865</v>
      </c>
      <c r="N18" s="131">
        <v>165</v>
      </c>
      <c r="O18" s="131">
        <v>167</v>
      </c>
      <c r="P18" s="131">
        <v>-2</v>
      </c>
      <c r="Q18" s="132">
        <v>-0.011976047904191617</v>
      </c>
      <c r="R18" s="131">
        <v>36</v>
      </c>
      <c r="S18" s="131">
        <v>41</v>
      </c>
      <c r="T18" s="131">
        <v>-5</v>
      </c>
      <c r="U18" s="132">
        <v>-0.12195121951219512</v>
      </c>
      <c r="V18" s="131">
        <v>44</v>
      </c>
      <c r="W18" s="131">
        <v>48</v>
      </c>
      <c r="X18" s="131">
        <v>-4</v>
      </c>
      <c r="Y18" s="132">
        <v>-0.08333333333333333</v>
      </c>
      <c r="Z18" s="131">
        <v>148</v>
      </c>
      <c r="AA18" s="131">
        <v>159</v>
      </c>
      <c r="AB18" s="131">
        <v>-11</v>
      </c>
      <c r="AC18" s="132">
        <v>-0.06918238993710692</v>
      </c>
      <c r="AD18" s="131">
        <v>228</v>
      </c>
      <c r="AE18" s="131">
        <v>248</v>
      </c>
      <c r="AF18" s="133">
        <v>-20</v>
      </c>
      <c r="AG18" s="134">
        <v>-0.08064516129032258</v>
      </c>
    </row>
    <row r="19" spans="1:33" ht="45.75" customHeight="1" thickBot="1">
      <c r="A19" s="135" t="s">
        <v>86</v>
      </c>
      <c r="B19" s="136">
        <f>SUM(B5:B18)</f>
        <v>525</v>
      </c>
      <c r="C19" s="136">
        <f>SUM(C5:C18)</f>
        <v>626</v>
      </c>
      <c r="D19" s="136">
        <f>SUM(B19-C19)</f>
        <v>-101</v>
      </c>
      <c r="E19" s="137">
        <f>SUM(B19-C19)/C19</f>
        <v>-0.16134185303514376</v>
      </c>
      <c r="F19" s="136">
        <f>SUM(F5:F18)</f>
        <v>656</v>
      </c>
      <c r="G19" s="136">
        <f>SUM(G5:G18)</f>
        <v>676</v>
      </c>
      <c r="H19" s="136">
        <f>SUM(F19-G19)</f>
        <v>-20</v>
      </c>
      <c r="I19" s="137">
        <f>SUM(F19-G19)/G19</f>
        <v>-0.029585798816568046</v>
      </c>
      <c r="J19" s="136">
        <f>SUM(J5:J18)</f>
        <v>6413</v>
      </c>
      <c r="K19" s="136">
        <f>SUM(K5:K18)</f>
        <v>5957</v>
      </c>
      <c r="L19" s="136">
        <f>SUM(J19-K19)</f>
        <v>456</v>
      </c>
      <c r="M19" s="137">
        <f>SUM(J19-K19)/K19</f>
        <v>0.07654859828772873</v>
      </c>
      <c r="N19" s="136">
        <f>SUM(N5:N18)</f>
        <v>7594</v>
      </c>
      <c r="O19" s="136">
        <f>SUM(O5:O18)</f>
        <v>7259</v>
      </c>
      <c r="P19" s="136">
        <f>SUM(N19-O19)</f>
        <v>335</v>
      </c>
      <c r="Q19" s="137">
        <f>SUM(N19-O19)/O19</f>
        <v>0.04614960738393718</v>
      </c>
      <c r="R19" s="136">
        <f>SUM(R5:R18)</f>
        <v>571</v>
      </c>
      <c r="S19" s="136">
        <f>SUM(S5:S18)</f>
        <v>695</v>
      </c>
      <c r="T19" s="136">
        <f>SUM(R19-S19)</f>
        <v>-124</v>
      </c>
      <c r="U19" s="137">
        <f>SUM(R19-S19)/S19</f>
        <v>-0.17841726618705037</v>
      </c>
      <c r="V19" s="136">
        <f>SUM(V5:V18)</f>
        <v>781</v>
      </c>
      <c r="W19" s="136">
        <f>SUM(W5:W18)</f>
        <v>808</v>
      </c>
      <c r="X19" s="136">
        <f>SUM(V19-W19)</f>
        <v>-27</v>
      </c>
      <c r="Y19" s="137">
        <f>SUM(V19-W19)/W19</f>
        <v>-0.03341584158415842</v>
      </c>
      <c r="Z19" s="136">
        <f>SUM(Z5:Z18)</f>
        <v>8662</v>
      </c>
      <c r="AA19" s="136">
        <f>SUM(AA5:AA18)</f>
        <v>8130</v>
      </c>
      <c r="AB19" s="136">
        <f>SUM(Z19-AA19)</f>
        <v>532</v>
      </c>
      <c r="AC19" s="137">
        <f>SUM(Z19-AA19)/AA19</f>
        <v>0.06543665436654367</v>
      </c>
      <c r="AD19" s="136">
        <f>SUM(AD5:AD18)</f>
        <v>10014</v>
      </c>
      <c r="AE19" s="136">
        <f>SUM(AE5:AE18)</f>
        <v>9633</v>
      </c>
      <c r="AF19" s="138">
        <f>SUM(AD19-AE19)</f>
        <v>381</v>
      </c>
      <c r="AG19" s="139">
        <f>SUM(AD19-AE19)/AE19</f>
        <v>0.03955154157583307</v>
      </c>
    </row>
    <row r="20" spans="1:33" ht="33" customHeight="1">
      <c r="A20" s="405" t="s">
        <v>40</v>
      </c>
      <c r="B20" s="405"/>
      <c r="C20" s="405"/>
      <c r="D20" s="405"/>
      <c r="E20" s="405"/>
      <c r="F20" s="406"/>
      <c r="G20" s="406"/>
      <c r="H20" s="406"/>
      <c r="I20" s="140"/>
      <c r="J20" s="141"/>
      <c r="K20" s="141"/>
      <c r="L20" s="141"/>
      <c r="M20" s="140"/>
      <c r="N20" s="141"/>
      <c r="O20" s="141"/>
      <c r="P20" s="141"/>
      <c r="Q20" s="140"/>
      <c r="R20" s="141"/>
      <c r="S20" s="141"/>
      <c r="T20" s="141"/>
      <c r="U20" s="140"/>
      <c r="V20" s="141"/>
      <c r="W20" s="141"/>
      <c r="X20" s="141"/>
      <c r="Y20" s="140"/>
      <c r="Z20" s="141"/>
      <c r="AA20" s="141"/>
      <c r="AB20" s="141"/>
      <c r="AC20" s="140"/>
      <c r="AD20" s="141"/>
      <c r="AE20" s="141"/>
      <c r="AF20" s="141"/>
      <c r="AG20" s="140"/>
    </row>
  </sheetData>
  <mergeCells count="3">
    <mergeCell ref="A3:AG3"/>
    <mergeCell ref="A1:I1"/>
    <mergeCell ref="A20:H20"/>
  </mergeCells>
  <printOptions/>
  <pageMargins left="0" right="0" top="0.1968503937007874" bottom="0.1968503937007874" header="0.11811023622047245" footer="0.5118110236220472"/>
  <pageSetup horizontalDpi="300" verticalDpi="300" orientation="landscape" paperSize="9" scale="36" r:id="rId1"/>
  <rowBreaks count="1" manualBreakCount="1">
    <brk id="2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avpress6</cp:lastModifiedBy>
  <cp:lastPrinted>2010-07-16T09:06:22Z</cp:lastPrinted>
  <dcterms:created xsi:type="dcterms:W3CDTF">1997-01-24T12:53:32Z</dcterms:created>
  <dcterms:modified xsi:type="dcterms:W3CDTF">2010-07-16T09:20:17Z</dcterms:modified>
  <cp:category/>
  <cp:version/>
  <cp:contentType/>
  <cp:contentStatus/>
</cp:coreProperties>
</file>